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<sst xmlns="http://schemas.openxmlformats.org/spreadsheetml/2006/main" count="321" uniqueCount="68">
  <si>
    <t>Sl no</t>
  </si>
  <si>
    <t>no of Prg</t>
  </si>
  <si>
    <t>Male</t>
  </si>
  <si>
    <t>Female</t>
  </si>
  <si>
    <t>Total</t>
  </si>
  <si>
    <t>Haryana</t>
  </si>
  <si>
    <t>Delhi</t>
  </si>
  <si>
    <t>No. of Prog.</t>
  </si>
  <si>
    <t>Youth Club Development Programme</t>
  </si>
  <si>
    <t>Name of Zone</t>
  </si>
  <si>
    <t>Theme Based Awareness  and Education Programme</t>
  </si>
  <si>
    <t xml:space="preserve">Promotion of  Folk Art &amp; Culture </t>
  </si>
  <si>
    <t xml:space="preserve">Observance of Days of  National &amp; International  importance </t>
  </si>
  <si>
    <t xml:space="preserve">Planning, Review and Follow-up Meeting  at State and National level </t>
  </si>
  <si>
    <t>Andhra Pradesh</t>
  </si>
  <si>
    <t xml:space="preserve">Arunachal Pradesh </t>
  </si>
  <si>
    <t xml:space="preserve">Assam </t>
  </si>
  <si>
    <t xml:space="preserve">Bihar </t>
  </si>
  <si>
    <t xml:space="preserve">Chhattisgarh </t>
  </si>
  <si>
    <t>Gujarat, Daman &amp; Diu and Dadra Nagar Haveli</t>
  </si>
  <si>
    <t xml:space="preserve">Himachal Pradesh </t>
  </si>
  <si>
    <t xml:space="preserve">Jammu &amp; Kashmir </t>
  </si>
  <si>
    <t xml:space="preserve">Jharkhand </t>
  </si>
  <si>
    <t xml:space="preserve">Karnataka </t>
  </si>
  <si>
    <t xml:space="preserve">Madhya Pradesh </t>
  </si>
  <si>
    <t xml:space="preserve">Maharashtra &amp; Goa </t>
  </si>
  <si>
    <t xml:space="preserve">Manipur </t>
  </si>
  <si>
    <t xml:space="preserve">Meghalaya </t>
  </si>
  <si>
    <t xml:space="preserve">Mizoram </t>
  </si>
  <si>
    <t xml:space="preserve">Nagaland </t>
  </si>
  <si>
    <t xml:space="preserve">Orissa </t>
  </si>
  <si>
    <t>Punjab &amp; Chandigarh</t>
  </si>
  <si>
    <t xml:space="preserve">Rajasthan </t>
  </si>
  <si>
    <t xml:space="preserve">Sikkim </t>
  </si>
  <si>
    <t>Tamil Nadu &amp; Pondicherry</t>
  </si>
  <si>
    <t xml:space="preserve">Tripura </t>
  </si>
  <si>
    <t xml:space="preserve">Uttar Pradesh </t>
  </si>
  <si>
    <t xml:space="preserve">Uttrakhand </t>
  </si>
  <si>
    <t xml:space="preserve">West Bengal &amp; A.N. Island </t>
  </si>
  <si>
    <t>No. of Youth Clubs</t>
  </si>
  <si>
    <t>Promotion of Sports (Sports Material to Youth Clubs</t>
  </si>
  <si>
    <t>No. of Progs</t>
  </si>
  <si>
    <t>District Youth Convention  &amp; Yuva Kriti</t>
  </si>
  <si>
    <t>No. of Meetings</t>
  </si>
  <si>
    <t>State Youth Convention  &amp; Yuva Kriti</t>
  </si>
  <si>
    <t>Tar.Set</t>
  </si>
  <si>
    <t>Tar.Achie</t>
  </si>
  <si>
    <t>0-49              ( Slab-1)</t>
  </si>
  <si>
    <t>50-149              (Slab-2)</t>
  </si>
  <si>
    <t>150-399          (Slab -3)</t>
  </si>
  <si>
    <t>400 &amp; above (Slab-4)</t>
  </si>
  <si>
    <t>Percentage (%)</t>
  </si>
  <si>
    <t>Training on Youth Leadership &amp; Community Development (TYLCD)</t>
  </si>
  <si>
    <t>Tar.Achied</t>
  </si>
  <si>
    <t>Cluster Level Inter Youth Club Sports Meet</t>
  </si>
  <si>
    <t>District Level Inter Youth Clubs Sports Meet</t>
  </si>
  <si>
    <t>Awards to Outstanding Youth Clubs at distt. Level</t>
  </si>
  <si>
    <t>Kerala &amp; Lakshaweep</t>
  </si>
  <si>
    <t>Talengana</t>
  </si>
  <si>
    <t>State Advisory Committee on Youth Programmes (SACYP)</t>
  </si>
  <si>
    <t>Meeting of District Adviaory Committee n Youth Programmesw</t>
  </si>
  <si>
    <t>Awards to Outstanding Youth Clubs (AOYC) at State level</t>
  </si>
  <si>
    <t>Meghalaya</t>
  </si>
  <si>
    <t>Ordisha</t>
  </si>
  <si>
    <t>Odisha</t>
  </si>
  <si>
    <t xml:space="preserve">  Cumulative Progress Reports of State level Youth Convention w.e.f. 1st April 2014 to 31st Jan. 2015</t>
  </si>
  <si>
    <t xml:space="preserve">  Cumulative Progress Reports of District level Core Programmes w.e.f. 1st April 2014 to 31st Jan. 2015</t>
  </si>
  <si>
    <t>Skill Up-gradation Training  Programme (SUTP) for Women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</si>
</sst>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"/>
    <numFmt numFmtId="180" formatCode="0.0000000"/>
    <numFmt numFmtId="181" formatCode="0.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 readingOrder="1"/>
    </xf>
    <xf numFmtId="0" fontId="5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/>
    </xf>
    <xf numFmtId="0" fontId="48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171" fontId="2" fillId="0" borderId="11" xfId="42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171" fontId="2" fillId="0" borderId="11" xfId="42" applyFont="1" applyBorder="1" applyAlignment="1">
      <alignment vertical="top"/>
    </xf>
    <xf numFmtId="0" fontId="49" fillId="0" borderId="11" xfId="0" applyFont="1" applyBorder="1" applyAlignment="1">
      <alignment vertical="top" wrapText="1"/>
    </xf>
    <xf numFmtId="171" fontId="2" fillId="0" borderId="11" xfId="42" applyFont="1" applyBorder="1" applyAlignment="1">
      <alignment horizontal="right" vertical="top" wrapText="1" readingOrder="1"/>
    </xf>
    <xf numFmtId="2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 horizontal="right" vertical="top" wrapText="1" readingOrder="1"/>
    </xf>
    <xf numFmtId="0" fontId="49" fillId="0" borderId="11" xfId="0" applyFont="1" applyBorder="1" applyAlignment="1">
      <alignment vertical="top" wrapText="1" readingOrder="1"/>
    </xf>
    <xf numFmtId="0" fontId="49" fillId="0" borderId="10" xfId="0" applyFont="1" applyBorder="1" applyAlignment="1">
      <alignment vertical="top" wrapText="1" readingOrder="1"/>
    </xf>
    <xf numFmtId="0" fontId="1" fillId="0" borderId="11" xfId="0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horizontal="right" vertical="top" wrapText="1" readingOrder="1"/>
    </xf>
    <xf numFmtId="2" fontId="3" fillId="0" borderId="11" xfId="0" applyNumberFormat="1" applyFont="1" applyBorder="1" applyAlignment="1">
      <alignment horizontal="center" vertical="top" wrapText="1" readingOrder="1"/>
    </xf>
    <xf numFmtId="0" fontId="2" fillId="0" borderId="13" xfId="0" applyFont="1" applyFill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vertical="top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 readingOrder="1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horizontal="center" vertical="top" wrapText="1" readingOrder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2" fontId="4" fillId="0" borderId="11" xfId="0" applyNumberFormat="1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4" fillId="0" borderId="11" xfId="0" applyNumberFormat="1" applyFont="1" applyBorder="1" applyAlignment="1">
      <alignment horizontal="left" vertical="top" wrapText="1" indent="4" readingOrder="1"/>
    </xf>
    <xf numFmtId="177" fontId="2" fillId="0" borderId="11" xfId="0" applyNumberFormat="1" applyFont="1" applyBorder="1" applyAlignment="1">
      <alignment vertical="top"/>
    </xf>
    <xf numFmtId="0" fontId="48" fillId="0" borderId="11" xfId="0" applyFont="1" applyBorder="1" applyAlignment="1">
      <alignment vertical="top" wrapText="1" readingOrder="1"/>
    </xf>
    <xf numFmtId="0" fontId="1" fillId="0" borderId="12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 readingOrder="1"/>
    </xf>
    <xf numFmtId="0" fontId="6" fillId="0" borderId="0" xfId="0" applyFont="1" applyAlignment="1">
      <alignment/>
    </xf>
    <xf numFmtId="171" fontId="1" fillId="0" borderId="11" xfId="42" applyFont="1" applyBorder="1" applyAlignment="1">
      <alignment horizontal="right" vertical="top"/>
    </xf>
    <xf numFmtId="171" fontId="1" fillId="0" borderId="11" xfId="42" applyFont="1" applyBorder="1" applyAlignment="1">
      <alignment vertical="top"/>
    </xf>
    <xf numFmtId="0" fontId="1" fillId="0" borderId="11" xfId="0" applyFont="1" applyBorder="1" applyAlignment="1">
      <alignment horizontal="center" vertical="top" wrapText="1" readingOrder="1"/>
    </xf>
    <xf numFmtId="171" fontId="1" fillId="0" borderId="11" xfId="42" applyFont="1" applyBorder="1" applyAlignment="1">
      <alignment horizontal="right" vertical="top" wrapText="1" readingOrder="1"/>
    </xf>
    <xf numFmtId="177" fontId="3" fillId="0" borderId="11" xfId="0" applyNumberFormat="1" applyFont="1" applyBorder="1" applyAlignment="1">
      <alignment horizontal="center" vertical="top" wrapText="1" readingOrder="1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right" vertical="top" wrapText="1" readingOrder="1"/>
    </xf>
    <xf numFmtId="0" fontId="3" fillId="0" borderId="0" xfId="0" applyFont="1" applyBorder="1" applyAlignment="1">
      <alignment vertical="top" wrapText="1" readingOrder="1"/>
    </xf>
    <xf numFmtId="0" fontId="2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 readingOrder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center" vertical="top" wrapText="1" readingOrder="1"/>
    </xf>
    <xf numFmtId="0" fontId="4" fillId="0" borderId="17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 readingOrder="2"/>
    </xf>
    <xf numFmtId="0" fontId="4" fillId="0" borderId="17" xfId="0" applyFont="1" applyBorder="1" applyAlignment="1">
      <alignment horizontal="center" vertical="top" wrapText="1" readingOrder="2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 readingOrder="1"/>
    </xf>
    <xf numFmtId="0" fontId="4" fillId="0" borderId="18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3" fillId="0" borderId="16" xfId="0" applyFont="1" applyBorder="1" applyAlignment="1">
      <alignment horizontal="left" vertical="top" wrapText="1" readingOrder="1"/>
    </xf>
    <xf numFmtId="0" fontId="2" fillId="0" borderId="18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50" fillId="0" borderId="12" xfId="0" applyFont="1" applyBorder="1" applyAlignment="1">
      <alignment horizontal="center" vertical="top" wrapText="1" readingOrder="1"/>
    </xf>
    <xf numFmtId="0" fontId="2" fillId="0" borderId="15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 readingOrder="1"/>
    </xf>
    <xf numFmtId="0" fontId="50" fillId="0" borderId="12" xfId="0" applyFont="1" applyBorder="1" applyAlignment="1">
      <alignment vertical="top" readingOrder="1"/>
    </xf>
    <xf numFmtId="0" fontId="50" fillId="0" borderId="15" xfId="0" applyFont="1" applyBorder="1" applyAlignment="1">
      <alignment vertical="top" readingOrder="1"/>
    </xf>
    <xf numFmtId="0" fontId="50" fillId="0" borderId="10" xfId="0" applyFont="1" applyBorder="1" applyAlignment="1">
      <alignment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4" fillId="0" borderId="15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center" vertical="top" readingOrder="1"/>
    </xf>
    <xf numFmtId="0" fontId="4" fillId="0" borderId="17" xfId="0" applyFont="1" applyBorder="1" applyAlignment="1">
      <alignment horizontal="center" vertical="top" readingOrder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5"/>
  <sheetViews>
    <sheetView tabSelected="1" zoomScale="110" zoomScaleNormal="110" workbookViewId="0" topLeftCell="A1">
      <pane xSplit="14" ySplit="11" topLeftCell="O12" activePane="bottomRight" state="frozen"/>
      <selection pane="topLeft" activeCell="A1" sqref="A1"/>
      <selection pane="topRight" activeCell="O1" sqref="O1"/>
      <selection pane="bottomLeft" activeCell="A11" sqref="A11"/>
      <selection pane="bottomRight" activeCell="J14" sqref="J14"/>
    </sheetView>
  </sheetViews>
  <sheetFormatPr defaultColWidth="9.140625" defaultRowHeight="12.75"/>
  <cols>
    <col min="1" max="1" width="4.7109375" style="0" customWidth="1"/>
    <col min="2" max="2" width="29.8515625" style="0" customWidth="1"/>
    <col min="3" max="3" width="0.42578125" style="0" customWidth="1"/>
    <col min="4" max="4" width="0.13671875" style="0" customWidth="1"/>
    <col min="5" max="5" width="3.8515625" style="0" hidden="1" customWidth="1"/>
    <col min="6" max="6" width="0.5625" style="0" customWidth="1"/>
    <col min="7" max="7" width="0.2890625" style="0" customWidth="1"/>
    <col min="8" max="8" width="8.421875" style="0" customWidth="1"/>
    <col min="9" max="9" width="9.28125" style="0" customWidth="1"/>
    <col min="10" max="10" width="11.57421875" style="0" customWidth="1"/>
    <col min="11" max="11" width="8.7109375" style="0" customWidth="1"/>
    <col min="12" max="13" width="10.140625" style="0" customWidth="1"/>
    <col min="14" max="14" width="12.00390625" style="0" customWidth="1"/>
    <col min="15" max="15" width="8.7109375" style="0" customWidth="1"/>
    <col min="16" max="16" width="8.57421875" style="0" customWidth="1"/>
    <col min="17" max="17" width="6.28125" style="0" customWidth="1"/>
    <col min="18" max="18" width="6.7109375" style="0" customWidth="1"/>
    <col min="19" max="19" width="8.00390625" style="0" customWidth="1"/>
    <col min="20" max="20" width="6.00390625" style="0" customWidth="1"/>
    <col min="21" max="21" width="18.140625" style="0" customWidth="1"/>
    <col min="22" max="22" width="6.57421875" style="0" customWidth="1"/>
    <col min="23" max="23" width="8.421875" style="0" customWidth="1"/>
    <col min="24" max="24" width="9.57421875" style="0" customWidth="1"/>
    <col min="25" max="25" width="8.8515625" style="0" customWidth="1"/>
    <col min="26" max="26" width="8.421875" style="0" customWidth="1"/>
    <col min="27" max="27" width="10.7109375" style="0" customWidth="1"/>
    <col min="28" max="28" width="6.57421875" style="0" customWidth="1"/>
    <col min="29" max="29" width="8.140625" style="0" customWidth="1"/>
    <col min="30" max="30" width="9.421875" style="0" customWidth="1"/>
    <col min="31" max="31" width="6.57421875" style="0" customWidth="1"/>
    <col min="32" max="32" width="7.28125" style="0" customWidth="1"/>
    <col min="33" max="33" width="7.421875" style="0" customWidth="1"/>
    <col min="34" max="34" width="6.421875" style="0" customWidth="1"/>
    <col min="35" max="35" width="8.421875" style="0" customWidth="1"/>
    <col min="36" max="36" width="9.00390625" style="0" customWidth="1"/>
    <col min="37" max="37" width="0.13671875" style="0" hidden="1" customWidth="1"/>
    <col min="38" max="38" width="6.7109375" style="0" hidden="1" customWidth="1"/>
    <col min="39" max="39" width="7.00390625" style="0" hidden="1" customWidth="1"/>
    <col min="40" max="40" width="4.421875" style="0" customWidth="1"/>
    <col min="41" max="41" width="20.00390625" style="0" customWidth="1"/>
    <col min="42" max="42" width="5.28125" style="0" customWidth="1"/>
    <col min="43" max="43" width="6.00390625" style="0" customWidth="1"/>
    <col min="44" max="44" width="7.57421875" style="0" customWidth="1"/>
    <col min="45" max="45" width="6.00390625" style="0" customWidth="1"/>
    <col min="46" max="46" width="6.140625" style="0" customWidth="1"/>
    <col min="47" max="47" width="7.00390625" style="0" customWidth="1"/>
    <col min="48" max="48" width="6.8515625" style="0" customWidth="1"/>
    <col min="49" max="49" width="7.28125" style="0" customWidth="1"/>
    <col min="50" max="50" width="7.57421875" style="0" customWidth="1"/>
    <col min="51" max="51" width="8.00390625" style="0" customWidth="1"/>
    <col min="52" max="52" width="6.8515625" style="0" customWidth="1"/>
    <col min="53" max="53" width="8.140625" style="0" customWidth="1"/>
    <col min="54" max="54" width="5.28125" style="0" customWidth="1"/>
    <col min="55" max="55" width="4.7109375" style="0" customWidth="1"/>
    <col min="56" max="56" width="6.57421875" style="0" customWidth="1"/>
    <col min="57" max="57" width="5.8515625" style="0" customWidth="1"/>
    <col min="58" max="58" width="6.00390625" style="0" customWidth="1"/>
    <col min="59" max="59" width="6.421875" style="0" customWidth="1"/>
    <col min="60" max="60" width="7.8515625" style="0" customWidth="1"/>
    <col min="61" max="61" width="18.57421875" style="0" customWidth="1"/>
    <col min="62" max="62" width="6.421875" style="0" customWidth="1"/>
    <col min="63" max="63" width="8.28125" style="0" customWidth="1"/>
    <col min="65" max="65" width="6.8515625" style="0" customWidth="1"/>
    <col min="66" max="66" width="7.28125" style="0" customWidth="1"/>
    <col min="67" max="67" width="7.140625" style="0" customWidth="1"/>
    <col min="68" max="68" width="6.00390625" style="0" customWidth="1"/>
    <col min="69" max="69" width="8.140625" style="0" customWidth="1"/>
    <col min="70" max="70" width="6.8515625" style="0" customWidth="1"/>
    <col min="71" max="71" width="5.28125" style="0" customWidth="1"/>
    <col min="72" max="72" width="6.8515625" style="0" customWidth="1"/>
    <col min="73" max="73" width="6.421875" style="0" customWidth="1"/>
    <col min="76" max="76" width="11.7109375" style="0" bestFit="1" customWidth="1"/>
    <col min="77" max="77" width="9.140625" style="0" customWidth="1"/>
    <col min="78" max="78" width="20.28125" style="0" customWidth="1"/>
    <col min="81" max="81" width="17.00390625" style="0" bestFit="1" customWidth="1"/>
  </cols>
  <sheetData>
    <row r="1" spans="1:78" ht="12.75">
      <c r="A1" s="130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3"/>
      <c r="S1" s="3"/>
      <c r="T1" s="3"/>
      <c r="U1" s="3"/>
      <c r="V1" s="4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130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50"/>
      <c r="BI1" s="50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50"/>
      <c r="BZ1" s="50"/>
    </row>
    <row r="2" spans="1:78" ht="7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51"/>
      <c r="BI2" s="51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53"/>
      <c r="BZ2" s="53"/>
    </row>
    <row r="3" spans="1:84" ht="25.5" customHeight="1">
      <c r="A3" s="102" t="s">
        <v>0</v>
      </c>
      <c r="B3" s="102" t="s">
        <v>9</v>
      </c>
      <c r="C3" s="106" t="s">
        <v>47</v>
      </c>
      <c r="D3" s="102" t="s">
        <v>48</v>
      </c>
      <c r="E3" s="102" t="s">
        <v>49</v>
      </c>
      <c r="F3" s="102" t="s">
        <v>50</v>
      </c>
      <c r="G3" s="102" t="s">
        <v>4</v>
      </c>
      <c r="H3" s="119" t="s">
        <v>8</v>
      </c>
      <c r="I3" s="120"/>
      <c r="J3" s="120"/>
      <c r="K3" s="120"/>
      <c r="L3" s="120"/>
      <c r="M3" s="121"/>
      <c r="N3" s="122" t="s">
        <v>52</v>
      </c>
      <c r="O3" s="123"/>
      <c r="P3" s="123"/>
      <c r="Q3" s="123"/>
      <c r="R3" s="123"/>
      <c r="S3" s="124"/>
      <c r="T3" s="102" t="s">
        <v>0</v>
      </c>
      <c r="U3" s="102" t="s">
        <v>9</v>
      </c>
      <c r="V3" s="115" t="s">
        <v>10</v>
      </c>
      <c r="W3" s="116"/>
      <c r="X3" s="116"/>
      <c r="Y3" s="116"/>
      <c r="Z3" s="116"/>
      <c r="AA3" s="125"/>
      <c r="AB3" s="115" t="s">
        <v>67</v>
      </c>
      <c r="AC3" s="116"/>
      <c r="AD3" s="116"/>
      <c r="AE3" s="117"/>
      <c r="AF3" s="117"/>
      <c r="AG3" s="118"/>
      <c r="AH3" s="115" t="s">
        <v>40</v>
      </c>
      <c r="AI3" s="116"/>
      <c r="AJ3" s="116"/>
      <c r="AK3" s="117"/>
      <c r="AL3" s="117"/>
      <c r="AM3" s="118"/>
      <c r="AN3" s="102" t="s">
        <v>0</v>
      </c>
      <c r="AO3" s="102" t="s">
        <v>9</v>
      </c>
      <c r="AP3" s="81" t="s">
        <v>11</v>
      </c>
      <c r="AQ3" s="82"/>
      <c r="AR3" s="82"/>
      <c r="AS3" s="82"/>
      <c r="AT3" s="82"/>
      <c r="AU3" s="111"/>
      <c r="AV3" s="81" t="s">
        <v>12</v>
      </c>
      <c r="AW3" s="82"/>
      <c r="AX3" s="82"/>
      <c r="AY3" s="82"/>
      <c r="AZ3" s="82"/>
      <c r="BA3" s="111"/>
      <c r="BB3" s="81" t="s">
        <v>42</v>
      </c>
      <c r="BC3" s="82"/>
      <c r="BD3" s="82"/>
      <c r="BE3" s="82"/>
      <c r="BF3" s="82"/>
      <c r="BG3" s="111"/>
      <c r="BH3" s="102" t="s">
        <v>0</v>
      </c>
      <c r="BI3" s="102" t="s">
        <v>9</v>
      </c>
      <c r="BJ3" s="112" t="s">
        <v>54</v>
      </c>
      <c r="BK3" s="113"/>
      <c r="BL3" s="113"/>
      <c r="BM3" s="113"/>
      <c r="BN3" s="113"/>
      <c r="BO3" s="114"/>
      <c r="BP3" s="81" t="s">
        <v>55</v>
      </c>
      <c r="BQ3" s="82"/>
      <c r="BR3" s="82"/>
      <c r="BS3" s="82"/>
      <c r="BT3" s="82"/>
      <c r="BU3" s="111"/>
      <c r="BV3" s="81" t="s">
        <v>56</v>
      </c>
      <c r="BW3" s="82"/>
      <c r="BX3" s="82"/>
      <c r="BY3" s="102" t="s">
        <v>0</v>
      </c>
      <c r="BZ3" s="102" t="s">
        <v>9</v>
      </c>
      <c r="CA3" s="81" t="s">
        <v>60</v>
      </c>
      <c r="CB3" s="82"/>
      <c r="CC3" s="82"/>
      <c r="CD3" s="83"/>
      <c r="CE3" s="83"/>
      <c r="CF3" s="84"/>
    </row>
    <row r="4" spans="1:84" ht="13.5" customHeight="1">
      <c r="A4" s="105"/>
      <c r="B4" s="103"/>
      <c r="C4" s="107"/>
      <c r="D4" s="109"/>
      <c r="E4" s="109"/>
      <c r="F4" s="109"/>
      <c r="G4" s="109"/>
      <c r="H4" s="115" t="s">
        <v>7</v>
      </c>
      <c r="I4" s="117"/>
      <c r="J4" s="118"/>
      <c r="K4" s="94" t="s">
        <v>2</v>
      </c>
      <c r="L4" s="96" t="s">
        <v>3</v>
      </c>
      <c r="M4" s="96" t="s">
        <v>4</v>
      </c>
      <c r="N4" s="74" t="s">
        <v>1</v>
      </c>
      <c r="O4" s="126"/>
      <c r="P4" s="118"/>
      <c r="Q4" s="98" t="s">
        <v>2</v>
      </c>
      <c r="R4" s="94" t="s">
        <v>3</v>
      </c>
      <c r="S4" s="94" t="s">
        <v>4</v>
      </c>
      <c r="T4" s="105"/>
      <c r="U4" s="103"/>
      <c r="V4" s="74" t="s">
        <v>7</v>
      </c>
      <c r="W4" s="126"/>
      <c r="X4" s="127"/>
      <c r="Y4" s="128" t="s">
        <v>2</v>
      </c>
      <c r="Z4" s="94" t="s">
        <v>3</v>
      </c>
      <c r="AA4" s="96" t="s">
        <v>4</v>
      </c>
      <c r="AB4" s="74" t="s">
        <v>7</v>
      </c>
      <c r="AC4" s="126"/>
      <c r="AD4" s="118"/>
      <c r="AE4" s="94" t="s">
        <v>2</v>
      </c>
      <c r="AF4" s="96" t="s">
        <v>3</v>
      </c>
      <c r="AG4" s="96" t="s">
        <v>4</v>
      </c>
      <c r="AH4" s="74" t="s">
        <v>39</v>
      </c>
      <c r="AI4" s="126"/>
      <c r="AJ4" s="118"/>
      <c r="AK4" s="8" t="s">
        <v>2</v>
      </c>
      <c r="AL4" s="8" t="s">
        <v>3</v>
      </c>
      <c r="AM4" s="8" t="s">
        <v>4</v>
      </c>
      <c r="AN4" s="105"/>
      <c r="AO4" s="103"/>
      <c r="AP4" s="74" t="s">
        <v>7</v>
      </c>
      <c r="AQ4" s="126"/>
      <c r="AR4" s="118"/>
      <c r="AS4" s="77" t="s">
        <v>2</v>
      </c>
      <c r="AT4" s="77" t="s">
        <v>3</v>
      </c>
      <c r="AU4" s="77" t="s">
        <v>4</v>
      </c>
      <c r="AV4" s="74" t="s">
        <v>7</v>
      </c>
      <c r="AW4" s="118"/>
      <c r="AX4" s="6"/>
      <c r="AY4" s="77" t="s">
        <v>2</v>
      </c>
      <c r="AZ4" s="77" t="s">
        <v>3</v>
      </c>
      <c r="BA4" s="77" t="s">
        <v>4</v>
      </c>
      <c r="BB4" s="74" t="s">
        <v>41</v>
      </c>
      <c r="BC4" s="126"/>
      <c r="BD4" s="118"/>
      <c r="BE4" s="77" t="s">
        <v>2</v>
      </c>
      <c r="BF4" s="77" t="s">
        <v>3</v>
      </c>
      <c r="BG4" s="79" t="s">
        <v>4</v>
      </c>
      <c r="BH4" s="105"/>
      <c r="BI4" s="103"/>
      <c r="BJ4" s="89" t="s">
        <v>43</v>
      </c>
      <c r="BK4" s="90"/>
      <c r="BL4" s="76"/>
      <c r="BM4" s="77" t="s">
        <v>2</v>
      </c>
      <c r="BN4" s="77" t="s">
        <v>3</v>
      </c>
      <c r="BO4" s="77" t="s">
        <v>4</v>
      </c>
      <c r="BP4" s="74" t="s">
        <v>41</v>
      </c>
      <c r="BQ4" s="75"/>
      <c r="BR4" s="76"/>
      <c r="BS4" s="77" t="s">
        <v>2</v>
      </c>
      <c r="BT4" s="77" t="s">
        <v>3</v>
      </c>
      <c r="BU4" s="79" t="s">
        <v>4</v>
      </c>
      <c r="BV4" s="74" t="s">
        <v>41</v>
      </c>
      <c r="BW4" s="75"/>
      <c r="BX4" s="76"/>
      <c r="BY4" s="105"/>
      <c r="BZ4" s="103"/>
      <c r="CA4" s="74" t="s">
        <v>41</v>
      </c>
      <c r="CB4" s="75"/>
      <c r="CC4" s="76"/>
      <c r="CD4" s="77" t="s">
        <v>2</v>
      </c>
      <c r="CE4" s="77" t="s">
        <v>3</v>
      </c>
      <c r="CF4" s="79" t="s">
        <v>4</v>
      </c>
    </row>
    <row r="5" spans="1:84" ht="16.5" customHeight="1">
      <c r="A5" s="104"/>
      <c r="B5" s="104"/>
      <c r="C5" s="108"/>
      <c r="D5" s="110"/>
      <c r="E5" s="110"/>
      <c r="F5" s="110"/>
      <c r="G5" s="110"/>
      <c r="H5" s="11" t="s">
        <v>45</v>
      </c>
      <c r="I5" s="13" t="s">
        <v>53</v>
      </c>
      <c r="J5" s="8" t="s">
        <v>51</v>
      </c>
      <c r="K5" s="95"/>
      <c r="L5" s="97"/>
      <c r="M5" s="97"/>
      <c r="N5" s="11" t="s">
        <v>45</v>
      </c>
      <c r="O5" s="12" t="s">
        <v>53</v>
      </c>
      <c r="P5" s="8" t="s">
        <v>51</v>
      </c>
      <c r="Q5" s="99"/>
      <c r="R5" s="95"/>
      <c r="S5" s="95"/>
      <c r="T5" s="104"/>
      <c r="U5" s="104"/>
      <c r="V5" s="11" t="s">
        <v>45</v>
      </c>
      <c r="W5" s="12" t="s">
        <v>53</v>
      </c>
      <c r="X5" s="8" t="s">
        <v>51</v>
      </c>
      <c r="Y5" s="129"/>
      <c r="Z5" s="95"/>
      <c r="AA5" s="97"/>
      <c r="AB5" s="11" t="s">
        <v>45</v>
      </c>
      <c r="AC5" s="13" t="s">
        <v>46</v>
      </c>
      <c r="AD5" s="8" t="s">
        <v>51</v>
      </c>
      <c r="AE5" s="95"/>
      <c r="AF5" s="97"/>
      <c r="AG5" s="97"/>
      <c r="AH5" s="11" t="s">
        <v>45</v>
      </c>
      <c r="AI5" s="12" t="s">
        <v>46</v>
      </c>
      <c r="AJ5" s="8" t="s">
        <v>51</v>
      </c>
      <c r="AK5" s="8"/>
      <c r="AL5" s="8"/>
      <c r="AM5" s="8"/>
      <c r="AN5" s="104"/>
      <c r="AO5" s="104"/>
      <c r="AP5" s="11" t="s">
        <v>45</v>
      </c>
      <c r="AQ5" s="12" t="s">
        <v>46</v>
      </c>
      <c r="AR5" s="8" t="s">
        <v>51</v>
      </c>
      <c r="AS5" s="78"/>
      <c r="AT5" s="78"/>
      <c r="AU5" s="78"/>
      <c r="AV5" s="11" t="s">
        <v>45</v>
      </c>
      <c r="AW5" s="12" t="s">
        <v>46</v>
      </c>
      <c r="AX5" s="14" t="s">
        <v>51</v>
      </c>
      <c r="AY5" s="78"/>
      <c r="AZ5" s="78"/>
      <c r="BA5" s="78"/>
      <c r="BB5" s="11" t="s">
        <v>45</v>
      </c>
      <c r="BC5" s="12" t="s">
        <v>46</v>
      </c>
      <c r="BD5" s="8" t="s">
        <v>51</v>
      </c>
      <c r="BE5" s="78"/>
      <c r="BF5" s="78"/>
      <c r="BG5" s="80"/>
      <c r="BH5" s="104"/>
      <c r="BI5" s="104"/>
      <c r="BJ5" s="11" t="s">
        <v>45</v>
      </c>
      <c r="BK5" s="12" t="s">
        <v>46</v>
      </c>
      <c r="BL5" s="8" t="s">
        <v>51</v>
      </c>
      <c r="BM5" s="78"/>
      <c r="BN5" s="78"/>
      <c r="BO5" s="78"/>
      <c r="BP5" s="11" t="s">
        <v>45</v>
      </c>
      <c r="BQ5" s="12" t="s">
        <v>46</v>
      </c>
      <c r="BR5" s="8" t="s">
        <v>51</v>
      </c>
      <c r="BS5" s="78"/>
      <c r="BT5" s="78"/>
      <c r="BU5" s="80"/>
      <c r="BV5" s="11" t="s">
        <v>45</v>
      </c>
      <c r="BW5" s="12" t="s">
        <v>46</v>
      </c>
      <c r="BX5" s="8" t="s">
        <v>51</v>
      </c>
      <c r="BY5" s="104"/>
      <c r="BZ5" s="104"/>
      <c r="CA5" s="11" t="s">
        <v>45</v>
      </c>
      <c r="CB5" s="12" t="s">
        <v>46</v>
      </c>
      <c r="CC5" s="8" t="s">
        <v>51</v>
      </c>
      <c r="CD5" s="78"/>
      <c r="CE5" s="78"/>
      <c r="CF5" s="80"/>
    </row>
    <row r="6" spans="1:84" s="59" customFormat="1" ht="16.5" customHeight="1">
      <c r="A6" s="57">
        <v>1</v>
      </c>
      <c r="B6" s="16" t="s">
        <v>14</v>
      </c>
      <c r="C6" s="32">
        <v>0</v>
      </c>
      <c r="D6" s="32">
        <v>1</v>
      </c>
      <c r="E6" s="32">
        <v>0</v>
      </c>
      <c r="F6" s="32">
        <v>13</v>
      </c>
      <c r="G6" s="32">
        <f>SUM(C6:F6)</f>
        <v>14</v>
      </c>
      <c r="H6" s="32">
        <f>SUM(C6*2+D6*3+E6*4+F6*5)</f>
        <v>68</v>
      </c>
      <c r="I6" s="32">
        <v>4</v>
      </c>
      <c r="J6" s="60">
        <f aca="true" t="shared" si="0" ref="J6:J35">I6/H6*100</f>
        <v>5.88235294117647</v>
      </c>
      <c r="K6" s="27">
        <v>325</v>
      </c>
      <c r="L6" s="27">
        <v>232</v>
      </c>
      <c r="M6" s="27">
        <f aca="true" t="shared" si="1" ref="M6:M17">SUM(K6:L6)</f>
        <v>557</v>
      </c>
      <c r="N6" s="32">
        <f>SUM(C6*2+D6*3+E6*4+F6*5)</f>
        <v>68</v>
      </c>
      <c r="O6" s="27">
        <v>65</v>
      </c>
      <c r="P6" s="61">
        <f>O6/N6*100</f>
        <v>95.58823529411765</v>
      </c>
      <c r="Q6" s="27">
        <v>1858</v>
      </c>
      <c r="R6" s="27">
        <v>1058</v>
      </c>
      <c r="S6" s="27">
        <f aca="true" t="shared" si="2" ref="S6:S17">SUM(Q6:R6)</f>
        <v>2916</v>
      </c>
      <c r="T6" s="57">
        <v>1</v>
      </c>
      <c r="U6" s="16" t="s">
        <v>14</v>
      </c>
      <c r="V6" s="27">
        <f>SUM(C6*3+D6*7+E6*11+F6*13)</f>
        <v>176</v>
      </c>
      <c r="W6" s="27">
        <v>155</v>
      </c>
      <c r="X6" s="61">
        <f>W6/V6*100</f>
        <v>88.06818181818183</v>
      </c>
      <c r="Y6" s="27">
        <v>8582</v>
      </c>
      <c r="Z6" s="27">
        <v>4424</v>
      </c>
      <c r="AA6" s="27">
        <f aca="true" t="shared" si="3" ref="AA6:AA17">SUM(Y6:Z6)</f>
        <v>13006</v>
      </c>
      <c r="AB6" s="27">
        <f>SUM(C6*8+D6*10+E6*12+F6*14)</f>
        <v>192</v>
      </c>
      <c r="AC6" s="27">
        <v>192</v>
      </c>
      <c r="AD6" s="61">
        <f>AC6/AB6*100</f>
        <v>100</v>
      </c>
      <c r="AE6" s="27">
        <v>420</v>
      </c>
      <c r="AF6" s="27">
        <v>1990</v>
      </c>
      <c r="AG6" s="27">
        <f aca="true" t="shared" si="4" ref="AG6:AG34">SUM(AE6:AF6)</f>
        <v>2410</v>
      </c>
      <c r="AH6" s="27">
        <f>SUM(C6*23+D6*39+E6*60+F6*82)</f>
        <v>1105</v>
      </c>
      <c r="AI6" s="27">
        <v>1105</v>
      </c>
      <c r="AJ6" s="61">
        <f>AI6/AH6*100</f>
        <v>100</v>
      </c>
      <c r="AK6" s="27">
        <v>0</v>
      </c>
      <c r="AL6" s="27">
        <v>0</v>
      </c>
      <c r="AM6" s="27">
        <f>SUM(AK6:AL6)</f>
        <v>0</v>
      </c>
      <c r="AN6" s="57">
        <v>1</v>
      </c>
      <c r="AO6" s="16" t="s">
        <v>14</v>
      </c>
      <c r="AP6" s="27">
        <f>SUM(G6*1)</f>
        <v>14</v>
      </c>
      <c r="AQ6" s="27">
        <v>11</v>
      </c>
      <c r="AR6" s="61">
        <f>AQ6/AP6*100</f>
        <v>78.57142857142857</v>
      </c>
      <c r="AS6" s="27">
        <v>1212</v>
      </c>
      <c r="AT6" s="27">
        <v>733</v>
      </c>
      <c r="AU6" s="27">
        <f aca="true" t="shared" si="5" ref="AU6:AU19">SUM(AS6:AT6)</f>
        <v>1945</v>
      </c>
      <c r="AV6" s="27">
        <f>SUM(G6*18)</f>
        <v>252</v>
      </c>
      <c r="AW6" s="62">
        <v>207</v>
      </c>
      <c r="AX6" s="63">
        <f>AW6/AV6*100</f>
        <v>82.14285714285714</v>
      </c>
      <c r="AY6" s="27">
        <v>9234</v>
      </c>
      <c r="AZ6" s="27">
        <v>4937</v>
      </c>
      <c r="BA6" s="27">
        <f aca="true" t="shared" si="6" ref="BA6:BA34">SUM(AY6:AZ6)</f>
        <v>14171</v>
      </c>
      <c r="BB6" s="27">
        <f>SUM(G6*1)</f>
        <v>14</v>
      </c>
      <c r="BC6" s="27">
        <v>9</v>
      </c>
      <c r="BD6" s="27">
        <f>BC6/BB6*100</f>
        <v>64.28571428571429</v>
      </c>
      <c r="BE6" s="27">
        <v>1249</v>
      </c>
      <c r="BF6" s="27">
        <v>669</v>
      </c>
      <c r="BG6" s="27">
        <f aca="true" t="shared" si="7" ref="BG6:BG17">SUM(BE6:BF6)</f>
        <v>1918</v>
      </c>
      <c r="BH6" s="57">
        <v>1</v>
      </c>
      <c r="BI6" s="16" t="s">
        <v>14</v>
      </c>
      <c r="BJ6" s="27">
        <f aca="true" t="shared" si="8" ref="BJ6:BJ35">SUM(C6*2+D6*3+E6*3+F6*4)</f>
        <v>55</v>
      </c>
      <c r="BK6" s="27">
        <v>49</v>
      </c>
      <c r="BL6" s="28">
        <f>BK6/BJ6*100</f>
        <v>89.0909090909091</v>
      </c>
      <c r="BM6" s="27">
        <v>5472</v>
      </c>
      <c r="BN6" s="27">
        <v>1684</v>
      </c>
      <c r="BO6" s="27">
        <f>SUM(BM6:BN6)</f>
        <v>7156</v>
      </c>
      <c r="BP6" s="27">
        <f>SUM(G6*1)</f>
        <v>14</v>
      </c>
      <c r="BQ6" s="58">
        <v>6</v>
      </c>
      <c r="BR6" s="64">
        <f>BQ6/BP6*100</f>
        <v>42.857142857142854</v>
      </c>
      <c r="BS6" s="27">
        <v>1081</v>
      </c>
      <c r="BT6" s="27">
        <v>427</v>
      </c>
      <c r="BU6" s="27">
        <f aca="true" t="shared" si="9" ref="BU6:BU17">SUM(BS6:BT6)</f>
        <v>1508</v>
      </c>
      <c r="BV6" s="27">
        <f>SUM(G6*1)</f>
        <v>14</v>
      </c>
      <c r="BW6" s="71">
        <v>14</v>
      </c>
      <c r="BX6" s="30">
        <f>BW6/BV6*100</f>
        <v>100</v>
      </c>
      <c r="BY6" s="57">
        <v>1</v>
      </c>
      <c r="BZ6" s="16" t="s">
        <v>14</v>
      </c>
      <c r="CA6" s="27">
        <f>SUM(G6*2)</f>
        <v>28</v>
      </c>
      <c r="CB6" s="58">
        <v>15</v>
      </c>
      <c r="CC6" s="30">
        <f>CB6/CA6*100</f>
        <v>53.57142857142857</v>
      </c>
      <c r="CD6" s="65">
        <v>97</v>
      </c>
      <c r="CE6" s="65">
        <v>18</v>
      </c>
      <c r="CF6" s="27">
        <f aca="true" t="shared" si="10" ref="CF6:CF35">SUM(CD6:CE6)</f>
        <v>115</v>
      </c>
    </row>
    <row r="7" spans="1:84" s="59" customFormat="1" ht="13.5" customHeight="1">
      <c r="A7" s="57">
        <v>2</v>
      </c>
      <c r="B7" s="16" t="s">
        <v>58</v>
      </c>
      <c r="C7" s="32">
        <v>0</v>
      </c>
      <c r="D7" s="32">
        <v>0</v>
      </c>
      <c r="E7" s="32">
        <v>0</v>
      </c>
      <c r="F7" s="32">
        <v>10</v>
      </c>
      <c r="G7" s="32">
        <f>SUM(C7:F7)</f>
        <v>10</v>
      </c>
      <c r="H7" s="32">
        <f>SUM(C7*2+D7*3+E7*4+F7*5)</f>
        <v>50</v>
      </c>
      <c r="I7" s="32">
        <v>0</v>
      </c>
      <c r="J7" s="60">
        <f t="shared" si="0"/>
        <v>0</v>
      </c>
      <c r="K7" s="27">
        <v>0</v>
      </c>
      <c r="L7" s="27">
        <v>0</v>
      </c>
      <c r="M7" s="27">
        <f t="shared" si="1"/>
        <v>0</v>
      </c>
      <c r="N7" s="32">
        <f>SUM(C7*2+D7*3+E7*4+F7*5)</f>
        <v>50</v>
      </c>
      <c r="O7" s="27">
        <v>47</v>
      </c>
      <c r="P7" s="61">
        <f>O7/N7*100</f>
        <v>94</v>
      </c>
      <c r="Q7" s="27">
        <v>1396</v>
      </c>
      <c r="R7" s="27">
        <v>525</v>
      </c>
      <c r="S7" s="27">
        <f t="shared" si="2"/>
        <v>1921</v>
      </c>
      <c r="T7" s="57">
        <v>2</v>
      </c>
      <c r="U7" s="16" t="s">
        <v>58</v>
      </c>
      <c r="V7" s="27">
        <f>SUM(C7*3+D7*7+E7*11+F7*13)</f>
        <v>130</v>
      </c>
      <c r="W7" s="27">
        <v>116</v>
      </c>
      <c r="X7" s="61">
        <f>W7/V7*100</f>
        <v>89.23076923076924</v>
      </c>
      <c r="Y7" s="27">
        <v>5821</v>
      </c>
      <c r="Z7" s="27">
        <v>2290</v>
      </c>
      <c r="AA7" s="27">
        <f t="shared" si="3"/>
        <v>8111</v>
      </c>
      <c r="AB7" s="27">
        <f>SUM(C7*8+D7*10+E7*12+F7*14)</f>
        <v>140</v>
      </c>
      <c r="AC7" s="27">
        <v>130</v>
      </c>
      <c r="AD7" s="61">
        <f aca="true" t="shared" si="11" ref="AD7:AD35">AC7/AB7*100</f>
        <v>92.85714285714286</v>
      </c>
      <c r="AE7" s="27">
        <v>210</v>
      </c>
      <c r="AF7" s="27">
        <v>1740</v>
      </c>
      <c r="AG7" s="27">
        <f t="shared" si="4"/>
        <v>1950</v>
      </c>
      <c r="AH7" s="27">
        <f>SUM(C7*23+D7*39+E7*60+F7*82)</f>
        <v>820</v>
      </c>
      <c r="AI7" s="27">
        <v>820</v>
      </c>
      <c r="AJ7" s="61">
        <f>AI7/AH7*100</f>
        <v>100</v>
      </c>
      <c r="AK7" s="27"/>
      <c r="AL7" s="27"/>
      <c r="AM7" s="27"/>
      <c r="AN7" s="57">
        <v>2</v>
      </c>
      <c r="AO7" s="16" t="s">
        <v>58</v>
      </c>
      <c r="AP7" s="27">
        <v>10</v>
      </c>
      <c r="AQ7" s="27">
        <v>5</v>
      </c>
      <c r="AR7" s="61">
        <f>AQ7/AP7*100</f>
        <v>50</v>
      </c>
      <c r="AS7" s="27">
        <v>436</v>
      </c>
      <c r="AT7" s="27">
        <v>230</v>
      </c>
      <c r="AU7" s="27">
        <f t="shared" si="5"/>
        <v>666</v>
      </c>
      <c r="AV7" s="27">
        <f>SUM(G7*18)</f>
        <v>180</v>
      </c>
      <c r="AW7" s="62">
        <v>143</v>
      </c>
      <c r="AX7" s="63">
        <f>AW7/AV7*100</f>
        <v>79.44444444444444</v>
      </c>
      <c r="AY7" s="27">
        <v>7252</v>
      </c>
      <c r="AZ7" s="27">
        <v>2478</v>
      </c>
      <c r="BA7" s="27">
        <f>SUM(AY7:AZ7)</f>
        <v>9730</v>
      </c>
      <c r="BB7" s="27">
        <f>SUM(G7*1)</f>
        <v>10</v>
      </c>
      <c r="BC7" s="27">
        <v>4</v>
      </c>
      <c r="BD7" s="27">
        <f>BC7/BB7*100</f>
        <v>40</v>
      </c>
      <c r="BE7" s="27">
        <v>421</v>
      </c>
      <c r="BF7" s="27">
        <v>880</v>
      </c>
      <c r="BG7" s="27">
        <f t="shared" si="7"/>
        <v>1301</v>
      </c>
      <c r="BH7" s="57">
        <v>2</v>
      </c>
      <c r="BI7" s="16" t="s">
        <v>58</v>
      </c>
      <c r="BJ7" s="27">
        <f t="shared" si="8"/>
        <v>40</v>
      </c>
      <c r="BK7" s="27">
        <v>38</v>
      </c>
      <c r="BL7" s="27">
        <f>BK7/BJ7*100</f>
        <v>95</v>
      </c>
      <c r="BM7" s="27">
        <v>5659</v>
      </c>
      <c r="BN7" s="27">
        <v>236</v>
      </c>
      <c r="BO7" s="27">
        <f>SUM(BM7:BN7)</f>
        <v>5895</v>
      </c>
      <c r="BP7" s="27">
        <f>SUM(G7*1)</f>
        <v>10</v>
      </c>
      <c r="BQ7" s="58">
        <v>4</v>
      </c>
      <c r="BR7" s="64">
        <f>BQ7/BP7*100</f>
        <v>40</v>
      </c>
      <c r="BS7" s="27">
        <v>1682</v>
      </c>
      <c r="BT7" s="27">
        <v>282</v>
      </c>
      <c r="BU7" s="27">
        <f t="shared" si="9"/>
        <v>1964</v>
      </c>
      <c r="BV7" s="27">
        <f aca="true" t="shared" si="12" ref="BV7:BV35">SUM(G7*1)</f>
        <v>10</v>
      </c>
      <c r="BW7" s="71">
        <v>9</v>
      </c>
      <c r="BX7" s="58">
        <f>BW7/BV7*100</f>
        <v>90</v>
      </c>
      <c r="BY7" s="57">
        <v>2</v>
      </c>
      <c r="BZ7" s="16" t="s">
        <v>58</v>
      </c>
      <c r="CA7" s="27">
        <f aca="true" t="shared" si="13" ref="CA7:CA35">SUM(G7*2)</f>
        <v>20</v>
      </c>
      <c r="CB7" s="58">
        <v>10</v>
      </c>
      <c r="CC7" s="58">
        <f>CB7/CA7*100</f>
        <v>50</v>
      </c>
      <c r="CD7" s="65">
        <v>63</v>
      </c>
      <c r="CE7" s="65">
        <v>4</v>
      </c>
      <c r="CF7" s="27">
        <f t="shared" si="10"/>
        <v>67</v>
      </c>
    </row>
    <row r="8" spans="1:84" ht="13.5" customHeight="1">
      <c r="A8" s="15">
        <v>3</v>
      </c>
      <c r="B8" s="21" t="s">
        <v>15</v>
      </c>
      <c r="C8" s="17">
        <v>10</v>
      </c>
      <c r="D8" s="17">
        <v>2</v>
      </c>
      <c r="E8" s="17">
        <v>3</v>
      </c>
      <c r="F8" s="17">
        <v>0</v>
      </c>
      <c r="G8" s="17">
        <f aca="true" t="shared" si="14" ref="G8:G34">SUM(C8:F8)</f>
        <v>15</v>
      </c>
      <c r="H8" s="17">
        <f aca="true" t="shared" si="15" ref="H8:H35">SUM(C8*2+D8*3+E8*4+F8*5)</f>
        <v>38</v>
      </c>
      <c r="I8" s="17">
        <v>5</v>
      </c>
      <c r="J8" s="18">
        <f t="shared" si="0"/>
        <v>13.157894736842104</v>
      </c>
      <c r="K8" s="19">
        <v>30</v>
      </c>
      <c r="L8" s="19">
        <v>20</v>
      </c>
      <c r="M8" s="19">
        <f t="shared" si="1"/>
        <v>50</v>
      </c>
      <c r="N8" s="17">
        <f aca="true" t="shared" si="16" ref="N8:N35">SUM(C8*2+D8*3+E8*4+F8*5)</f>
        <v>38</v>
      </c>
      <c r="O8" s="19">
        <v>29</v>
      </c>
      <c r="P8" s="23">
        <f aca="true" t="shared" si="17" ref="P8:P35">O8/N8*100</f>
        <v>76.31578947368422</v>
      </c>
      <c r="Q8" s="19">
        <v>600</v>
      </c>
      <c r="R8" s="19">
        <v>560</v>
      </c>
      <c r="S8" s="19">
        <f t="shared" si="2"/>
        <v>1160</v>
      </c>
      <c r="T8" s="15">
        <v>3</v>
      </c>
      <c r="U8" s="21" t="s">
        <v>15</v>
      </c>
      <c r="V8" s="19">
        <f aca="true" t="shared" si="18" ref="V8:V35">SUM(C8*3+D8*7+E8*11+F8*13)</f>
        <v>77</v>
      </c>
      <c r="W8" s="19">
        <v>45</v>
      </c>
      <c r="X8" s="20">
        <f aca="true" t="shared" si="19" ref="X8:X35">W8/V8*100</f>
        <v>58.44155844155844</v>
      </c>
      <c r="Y8" s="19">
        <v>2000</v>
      </c>
      <c r="Z8" s="19">
        <v>1600</v>
      </c>
      <c r="AA8" s="19">
        <f t="shared" si="3"/>
        <v>3600</v>
      </c>
      <c r="AB8" s="19">
        <f aca="true" t="shared" si="20" ref="AB8:AB35">SUM(C8*8+D8*10+E8*12+F8*14)</f>
        <v>136</v>
      </c>
      <c r="AC8" s="19">
        <v>94</v>
      </c>
      <c r="AD8" s="20">
        <f t="shared" si="11"/>
        <v>69.11764705882352</v>
      </c>
      <c r="AE8" s="19">
        <v>0</v>
      </c>
      <c r="AF8" s="19">
        <v>1425</v>
      </c>
      <c r="AG8" s="19">
        <f t="shared" si="4"/>
        <v>1425</v>
      </c>
      <c r="AH8" s="19">
        <f aca="true" t="shared" si="21" ref="AH8:AH35">SUM(C8*23+D8*39+E8*60+F8*82)</f>
        <v>488</v>
      </c>
      <c r="AI8" s="19">
        <v>465</v>
      </c>
      <c r="AJ8" s="23">
        <f aca="true" t="shared" si="22" ref="AJ8:AJ35">AI8/AH8*100</f>
        <v>95.28688524590164</v>
      </c>
      <c r="AK8" s="19">
        <v>175</v>
      </c>
      <c r="AL8" s="19">
        <v>175</v>
      </c>
      <c r="AM8" s="19">
        <f aca="true" t="shared" si="23" ref="AM8:AM34">SUM(AK8:AL8)</f>
        <v>350</v>
      </c>
      <c r="AN8" s="15">
        <v>3</v>
      </c>
      <c r="AO8" s="21" t="s">
        <v>15</v>
      </c>
      <c r="AP8" s="19">
        <f aca="true" t="shared" si="24" ref="AP8:AP35">SUM(G8*1)</f>
        <v>15</v>
      </c>
      <c r="AQ8" s="19">
        <v>8</v>
      </c>
      <c r="AR8" s="20">
        <f aca="true" t="shared" si="25" ref="AR8:AR35">AQ8/AP8*100</f>
        <v>53.333333333333336</v>
      </c>
      <c r="AS8" s="19">
        <v>460</v>
      </c>
      <c r="AT8" s="19">
        <v>500</v>
      </c>
      <c r="AU8" s="19">
        <f t="shared" si="5"/>
        <v>960</v>
      </c>
      <c r="AV8" s="19">
        <f aca="true" t="shared" si="26" ref="AV8:AV35">SUM(G8*18)</f>
        <v>270</v>
      </c>
      <c r="AW8" s="19">
        <v>69</v>
      </c>
      <c r="AX8" s="22">
        <f aca="true" t="shared" si="27" ref="AX8:AX35">AW8/AV8*100</f>
        <v>25.555555555555554</v>
      </c>
      <c r="AY8" s="19">
        <v>900</v>
      </c>
      <c r="AZ8" s="19">
        <v>825</v>
      </c>
      <c r="BA8" s="19">
        <f t="shared" si="6"/>
        <v>1725</v>
      </c>
      <c r="BB8" s="19">
        <f aca="true" t="shared" si="28" ref="BB8:BB35">SUM(G8*1)</f>
        <v>15</v>
      </c>
      <c r="BC8" s="19">
        <v>6</v>
      </c>
      <c r="BD8" s="20">
        <f aca="true" t="shared" si="29" ref="BD8:BD35">BC8/BB8*100</f>
        <v>40</v>
      </c>
      <c r="BE8" s="19">
        <v>400</v>
      </c>
      <c r="BF8" s="19">
        <v>200</v>
      </c>
      <c r="BG8" s="19">
        <f t="shared" si="7"/>
        <v>600</v>
      </c>
      <c r="BH8" s="15">
        <v>3</v>
      </c>
      <c r="BI8" s="21" t="s">
        <v>15</v>
      </c>
      <c r="BJ8" s="19">
        <f t="shared" si="8"/>
        <v>35</v>
      </c>
      <c r="BK8" s="19">
        <v>12</v>
      </c>
      <c r="BL8" s="23">
        <f aca="true" t="shared" si="30" ref="BL8:BL35">BK8/BJ8*100</f>
        <v>34.285714285714285</v>
      </c>
      <c r="BM8" s="19">
        <v>400</v>
      </c>
      <c r="BN8" s="19">
        <v>200</v>
      </c>
      <c r="BO8" s="19">
        <f aca="true" t="shared" si="31" ref="BO8:BO23">SUM(BM8:BN8)</f>
        <v>600</v>
      </c>
      <c r="BP8" s="19">
        <f aca="true" t="shared" si="32" ref="BP8:BP35">SUM(G8*1)</f>
        <v>15</v>
      </c>
      <c r="BQ8" s="19">
        <v>0</v>
      </c>
      <c r="BR8" s="7">
        <f aca="true" t="shared" si="33" ref="BR8:BR35">BQ8/BP8*100</f>
        <v>0</v>
      </c>
      <c r="BS8" s="19">
        <v>0</v>
      </c>
      <c r="BT8" s="19">
        <v>0</v>
      </c>
      <c r="BU8" s="19">
        <f t="shared" si="9"/>
        <v>0</v>
      </c>
      <c r="BV8" s="19">
        <f t="shared" si="12"/>
        <v>15</v>
      </c>
      <c r="BW8" s="19">
        <v>7</v>
      </c>
      <c r="BX8" s="46">
        <f aca="true" t="shared" si="34" ref="BX8:BX35">BW8/BV8*100</f>
        <v>46.666666666666664</v>
      </c>
      <c r="BY8" s="15">
        <v>3</v>
      </c>
      <c r="BZ8" s="21" t="s">
        <v>15</v>
      </c>
      <c r="CA8" s="19">
        <f t="shared" si="13"/>
        <v>30</v>
      </c>
      <c r="CB8" s="19">
        <v>13</v>
      </c>
      <c r="CC8" s="46">
        <f aca="true" t="shared" si="35" ref="CC8:CC35">CB8/CA8*100</f>
        <v>43.333333333333336</v>
      </c>
      <c r="CD8" s="44">
        <v>120</v>
      </c>
      <c r="CE8" s="44">
        <v>64</v>
      </c>
      <c r="CF8" s="19">
        <f t="shared" si="10"/>
        <v>184</v>
      </c>
    </row>
    <row r="9" spans="1:84" ht="12.75">
      <c r="A9" s="15">
        <v>4</v>
      </c>
      <c r="B9" s="21" t="s">
        <v>16</v>
      </c>
      <c r="C9" s="17">
        <v>3</v>
      </c>
      <c r="D9" s="17">
        <v>2</v>
      </c>
      <c r="E9" s="17">
        <v>3</v>
      </c>
      <c r="F9" s="17">
        <v>19</v>
      </c>
      <c r="G9" s="17">
        <f t="shared" si="14"/>
        <v>27</v>
      </c>
      <c r="H9" s="17">
        <f t="shared" si="15"/>
        <v>119</v>
      </c>
      <c r="I9" s="17">
        <v>0</v>
      </c>
      <c r="J9" s="18">
        <f t="shared" si="0"/>
        <v>0</v>
      </c>
      <c r="K9" s="19">
        <v>0</v>
      </c>
      <c r="L9" s="19">
        <v>0</v>
      </c>
      <c r="M9" s="19">
        <f t="shared" si="1"/>
        <v>0</v>
      </c>
      <c r="N9" s="17">
        <f t="shared" si="16"/>
        <v>119</v>
      </c>
      <c r="O9" s="19">
        <v>80</v>
      </c>
      <c r="P9" s="20">
        <f t="shared" si="17"/>
        <v>67.22689075630252</v>
      </c>
      <c r="Q9" s="19">
        <v>1533</v>
      </c>
      <c r="R9" s="19">
        <v>993</v>
      </c>
      <c r="S9" s="19">
        <f t="shared" si="2"/>
        <v>2526</v>
      </c>
      <c r="T9" s="15">
        <v>4</v>
      </c>
      <c r="U9" s="21" t="s">
        <v>16</v>
      </c>
      <c r="V9" s="19">
        <f t="shared" si="18"/>
        <v>303</v>
      </c>
      <c r="W9" s="19">
        <v>241</v>
      </c>
      <c r="X9" s="20">
        <f t="shared" si="19"/>
        <v>79.53795379537954</v>
      </c>
      <c r="Y9" s="19">
        <v>1768</v>
      </c>
      <c r="Z9" s="19">
        <v>1222</v>
      </c>
      <c r="AA9" s="19">
        <f t="shared" si="3"/>
        <v>2990</v>
      </c>
      <c r="AB9" s="19">
        <f t="shared" si="20"/>
        <v>346</v>
      </c>
      <c r="AC9" s="19">
        <v>246</v>
      </c>
      <c r="AD9" s="20">
        <f t="shared" si="11"/>
        <v>71.09826589595376</v>
      </c>
      <c r="AE9" s="19">
        <v>0</v>
      </c>
      <c r="AF9" s="19">
        <v>1953</v>
      </c>
      <c r="AG9" s="19">
        <f t="shared" si="4"/>
        <v>1953</v>
      </c>
      <c r="AH9" s="19">
        <f t="shared" si="21"/>
        <v>1885</v>
      </c>
      <c r="AI9" s="19">
        <v>1384</v>
      </c>
      <c r="AJ9" s="20">
        <f t="shared" si="22"/>
        <v>73.42175066312997</v>
      </c>
      <c r="AK9" s="19">
        <v>0</v>
      </c>
      <c r="AL9" s="19">
        <v>0</v>
      </c>
      <c r="AM9" s="19">
        <f t="shared" si="23"/>
        <v>0</v>
      </c>
      <c r="AN9" s="15">
        <v>4</v>
      </c>
      <c r="AO9" s="21" t="s">
        <v>16</v>
      </c>
      <c r="AP9" s="19">
        <f t="shared" si="24"/>
        <v>27</v>
      </c>
      <c r="AQ9" s="19">
        <v>0</v>
      </c>
      <c r="AR9" s="20">
        <f t="shared" si="25"/>
        <v>0</v>
      </c>
      <c r="AS9" s="19">
        <v>0</v>
      </c>
      <c r="AT9" s="19">
        <v>0</v>
      </c>
      <c r="AU9" s="19">
        <f t="shared" si="5"/>
        <v>0</v>
      </c>
      <c r="AV9" s="19">
        <f t="shared" si="26"/>
        <v>486</v>
      </c>
      <c r="AW9" s="19">
        <v>335</v>
      </c>
      <c r="AX9" s="22">
        <f t="shared" si="27"/>
        <v>68.93004115226337</v>
      </c>
      <c r="AY9" s="19">
        <v>2256</v>
      </c>
      <c r="AZ9" s="19">
        <v>1617</v>
      </c>
      <c r="BA9" s="19">
        <f t="shared" si="6"/>
        <v>3873</v>
      </c>
      <c r="BB9" s="19">
        <f t="shared" si="28"/>
        <v>27</v>
      </c>
      <c r="BC9" s="19">
        <v>0</v>
      </c>
      <c r="BD9" s="20">
        <f t="shared" si="29"/>
        <v>0</v>
      </c>
      <c r="BE9" s="19">
        <v>0</v>
      </c>
      <c r="BF9" s="19">
        <v>0</v>
      </c>
      <c r="BG9" s="19">
        <f t="shared" si="7"/>
        <v>0</v>
      </c>
      <c r="BH9" s="15">
        <v>4</v>
      </c>
      <c r="BI9" s="21" t="s">
        <v>16</v>
      </c>
      <c r="BJ9" s="19">
        <f t="shared" si="8"/>
        <v>97</v>
      </c>
      <c r="BK9" s="19">
        <v>70</v>
      </c>
      <c r="BL9" s="23">
        <f t="shared" si="30"/>
        <v>72.16494845360825</v>
      </c>
      <c r="BM9" s="19">
        <v>805</v>
      </c>
      <c r="BN9" s="19">
        <v>0</v>
      </c>
      <c r="BO9" s="19">
        <f t="shared" si="31"/>
        <v>805</v>
      </c>
      <c r="BP9" s="19">
        <f t="shared" si="32"/>
        <v>27</v>
      </c>
      <c r="BQ9" s="19">
        <v>0</v>
      </c>
      <c r="BR9" s="7">
        <f t="shared" si="33"/>
        <v>0</v>
      </c>
      <c r="BS9" s="19">
        <v>0</v>
      </c>
      <c r="BT9" s="19">
        <v>0</v>
      </c>
      <c r="BU9" s="19">
        <f t="shared" si="9"/>
        <v>0</v>
      </c>
      <c r="BV9" s="19">
        <f t="shared" si="12"/>
        <v>27</v>
      </c>
      <c r="BW9" s="19">
        <v>13</v>
      </c>
      <c r="BX9" s="46">
        <f t="shared" si="34"/>
        <v>48.148148148148145</v>
      </c>
      <c r="BY9" s="15">
        <v>4</v>
      </c>
      <c r="BZ9" s="21" t="s">
        <v>16</v>
      </c>
      <c r="CA9" s="19">
        <f t="shared" si="13"/>
        <v>54</v>
      </c>
      <c r="CB9" s="19">
        <v>27</v>
      </c>
      <c r="CC9" s="7">
        <f t="shared" si="35"/>
        <v>50</v>
      </c>
      <c r="CD9" s="44">
        <v>0</v>
      </c>
      <c r="CE9" s="44">
        <v>0</v>
      </c>
      <c r="CF9" s="19">
        <f t="shared" si="10"/>
        <v>0</v>
      </c>
    </row>
    <row r="10" spans="1:84" ht="12.75">
      <c r="A10" s="15">
        <v>5</v>
      </c>
      <c r="B10" s="16" t="s">
        <v>17</v>
      </c>
      <c r="C10" s="17">
        <v>4</v>
      </c>
      <c r="D10" s="17">
        <v>0</v>
      </c>
      <c r="E10" s="17">
        <v>10</v>
      </c>
      <c r="F10" s="17">
        <v>24</v>
      </c>
      <c r="G10" s="17">
        <f t="shared" si="14"/>
        <v>38</v>
      </c>
      <c r="H10" s="17">
        <f t="shared" si="15"/>
        <v>168</v>
      </c>
      <c r="I10" s="17">
        <v>30</v>
      </c>
      <c r="J10" s="18">
        <f t="shared" si="0"/>
        <v>17.857142857142858</v>
      </c>
      <c r="K10" s="19">
        <v>578</v>
      </c>
      <c r="L10" s="19">
        <v>205</v>
      </c>
      <c r="M10" s="19">
        <f t="shared" si="1"/>
        <v>783</v>
      </c>
      <c r="N10" s="17">
        <f t="shared" si="16"/>
        <v>168</v>
      </c>
      <c r="O10" s="19">
        <v>102</v>
      </c>
      <c r="P10" s="20">
        <f t="shared" si="17"/>
        <v>60.71428571428571</v>
      </c>
      <c r="Q10" s="19">
        <v>2655</v>
      </c>
      <c r="R10" s="19">
        <v>1008</v>
      </c>
      <c r="S10" s="19">
        <f t="shared" si="2"/>
        <v>3663</v>
      </c>
      <c r="T10" s="15">
        <v>5</v>
      </c>
      <c r="U10" s="21" t="s">
        <v>17</v>
      </c>
      <c r="V10" s="19">
        <f t="shared" si="18"/>
        <v>434</v>
      </c>
      <c r="W10" s="19">
        <v>254</v>
      </c>
      <c r="X10" s="20">
        <f t="shared" si="19"/>
        <v>58.525345622119815</v>
      </c>
      <c r="Y10" s="19">
        <v>9839</v>
      </c>
      <c r="Z10" s="19">
        <v>4298</v>
      </c>
      <c r="AA10" s="19">
        <f t="shared" si="3"/>
        <v>14137</v>
      </c>
      <c r="AB10" s="19">
        <f t="shared" si="20"/>
        <v>488</v>
      </c>
      <c r="AC10" s="19">
        <v>251</v>
      </c>
      <c r="AD10" s="20">
        <f t="shared" si="11"/>
        <v>51.434426229508205</v>
      </c>
      <c r="AE10" s="19">
        <v>0</v>
      </c>
      <c r="AF10" s="19">
        <v>3600</v>
      </c>
      <c r="AG10" s="19">
        <f t="shared" si="4"/>
        <v>3600</v>
      </c>
      <c r="AH10" s="19">
        <f t="shared" si="21"/>
        <v>2660</v>
      </c>
      <c r="AI10" s="19">
        <v>1282</v>
      </c>
      <c r="AJ10" s="23">
        <f t="shared" si="22"/>
        <v>48.195488721804516</v>
      </c>
      <c r="AK10" s="19"/>
      <c r="AL10" s="19"/>
      <c r="AM10" s="19">
        <f t="shared" si="23"/>
        <v>0</v>
      </c>
      <c r="AN10" s="15">
        <v>5</v>
      </c>
      <c r="AO10" s="21" t="s">
        <v>17</v>
      </c>
      <c r="AP10" s="19">
        <f t="shared" si="24"/>
        <v>38</v>
      </c>
      <c r="AQ10" s="19">
        <v>3</v>
      </c>
      <c r="AR10" s="23">
        <f t="shared" si="25"/>
        <v>7.894736842105263</v>
      </c>
      <c r="AS10" s="19">
        <v>518</v>
      </c>
      <c r="AT10" s="19">
        <v>135</v>
      </c>
      <c r="AU10" s="19">
        <f t="shared" si="5"/>
        <v>653</v>
      </c>
      <c r="AV10" s="19">
        <f t="shared" si="26"/>
        <v>684</v>
      </c>
      <c r="AW10" s="19">
        <v>444</v>
      </c>
      <c r="AX10" s="22">
        <f t="shared" si="27"/>
        <v>64.91228070175438</v>
      </c>
      <c r="AY10" s="19">
        <v>25062</v>
      </c>
      <c r="AZ10" s="19">
        <v>8835</v>
      </c>
      <c r="BA10" s="19">
        <f t="shared" si="6"/>
        <v>33897</v>
      </c>
      <c r="BB10" s="19">
        <f t="shared" si="28"/>
        <v>38</v>
      </c>
      <c r="BC10" s="19">
        <v>3</v>
      </c>
      <c r="BD10" s="20">
        <f t="shared" si="29"/>
        <v>7.894736842105263</v>
      </c>
      <c r="BE10" s="19">
        <v>302</v>
      </c>
      <c r="BF10" s="19">
        <v>132</v>
      </c>
      <c r="BG10" s="19">
        <f t="shared" si="7"/>
        <v>434</v>
      </c>
      <c r="BH10" s="15">
        <v>5</v>
      </c>
      <c r="BI10" s="21" t="s">
        <v>17</v>
      </c>
      <c r="BJ10" s="19">
        <f t="shared" si="8"/>
        <v>134</v>
      </c>
      <c r="BK10" s="19">
        <v>47</v>
      </c>
      <c r="BL10" s="23">
        <f t="shared" si="30"/>
        <v>35.07462686567165</v>
      </c>
      <c r="BM10" s="19">
        <v>4157</v>
      </c>
      <c r="BN10" s="19">
        <v>722</v>
      </c>
      <c r="BO10" s="19">
        <f t="shared" si="31"/>
        <v>4879</v>
      </c>
      <c r="BP10" s="19">
        <f t="shared" si="32"/>
        <v>38</v>
      </c>
      <c r="BQ10" s="19">
        <v>2</v>
      </c>
      <c r="BR10" s="46">
        <f t="shared" si="33"/>
        <v>5.263157894736842</v>
      </c>
      <c r="BS10" s="19">
        <v>219</v>
      </c>
      <c r="BT10" s="19">
        <v>44</v>
      </c>
      <c r="BU10" s="19">
        <f t="shared" si="9"/>
        <v>263</v>
      </c>
      <c r="BV10" s="19">
        <f t="shared" si="12"/>
        <v>38</v>
      </c>
      <c r="BW10" s="19">
        <v>3</v>
      </c>
      <c r="BX10" s="46">
        <f t="shared" si="34"/>
        <v>7.894736842105263</v>
      </c>
      <c r="BY10" s="15">
        <v>5</v>
      </c>
      <c r="BZ10" s="21" t="s">
        <v>17</v>
      </c>
      <c r="CA10" s="19">
        <f t="shared" si="13"/>
        <v>76</v>
      </c>
      <c r="CB10" s="19">
        <v>25</v>
      </c>
      <c r="CC10" s="46">
        <f t="shared" si="35"/>
        <v>32.89473684210527</v>
      </c>
      <c r="CD10" s="44">
        <v>217</v>
      </c>
      <c r="CE10" s="44">
        <v>43</v>
      </c>
      <c r="CF10" s="19">
        <f t="shared" si="10"/>
        <v>260</v>
      </c>
    </row>
    <row r="11" spans="1:84" s="70" customFormat="1" ht="16.5" customHeight="1">
      <c r="A11" s="15">
        <v>6</v>
      </c>
      <c r="B11" s="66" t="s">
        <v>18</v>
      </c>
      <c r="C11" s="67">
        <v>8</v>
      </c>
      <c r="D11" s="67">
        <v>0</v>
      </c>
      <c r="E11" s="67">
        <v>0</v>
      </c>
      <c r="F11" s="67">
        <v>8</v>
      </c>
      <c r="G11" s="67">
        <f t="shared" si="14"/>
        <v>16</v>
      </c>
      <c r="H11" s="67">
        <f t="shared" si="15"/>
        <v>56</v>
      </c>
      <c r="I11" s="67">
        <v>5</v>
      </c>
      <c r="J11" s="23">
        <f t="shared" si="0"/>
        <v>8.928571428571429</v>
      </c>
      <c r="K11" s="19">
        <v>53</v>
      </c>
      <c r="L11" s="19">
        <v>20</v>
      </c>
      <c r="M11" s="19">
        <f t="shared" si="1"/>
        <v>73</v>
      </c>
      <c r="N11" s="67">
        <f t="shared" si="16"/>
        <v>56</v>
      </c>
      <c r="O11" s="19">
        <v>25</v>
      </c>
      <c r="P11" s="23">
        <f t="shared" si="17"/>
        <v>44.642857142857146</v>
      </c>
      <c r="Q11" s="19">
        <v>592</v>
      </c>
      <c r="R11" s="19">
        <v>235</v>
      </c>
      <c r="S11" s="19">
        <f t="shared" si="2"/>
        <v>827</v>
      </c>
      <c r="T11" s="15">
        <v>6</v>
      </c>
      <c r="U11" s="68" t="s">
        <v>18</v>
      </c>
      <c r="V11" s="19">
        <f t="shared" si="18"/>
        <v>128</v>
      </c>
      <c r="W11" s="19">
        <v>36</v>
      </c>
      <c r="X11" s="23">
        <f t="shared" si="19"/>
        <v>28.125</v>
      </c>
      <c r="Y11" s="19">
        <v>837</v>
      </c>
      <c r="Z11" s="19">
        <v>729</v>
      </c>
      <c r="AA11" s="19">
        <f t="shared" si="3"/>
        <v>1566</v>
      </c>
      <c r="AB11" s="19">
        <f t="shared" si="20"/>
        <v>176</v>
      </c>
      <c r="AC11" s="19">
        <v>86</v>
      </c>
      <c r="AD11" s="23">
        <f t="shared" si="11"/>
        <v>48.86363636363637</v>
      </c>
      <c r="AE11" s="19">
        <v>0</v>
      </c>
      <c r="AF11" s="19">
        <v>1114</v>
      </c>
      <c r="AG11" s="19">
        <f>SUM(AE11:AF11)</f>
        <v>1114</v>
      </c>
      <c r="AH11" s="19">
        <f t="shared" si="21"/>
        <v>840</v>
      </c>
      <c r="AI11" s="19">
        <v>450</v>
      </c>
      <c r="AJ11" s="20">
        <f t="shared" si="22"/>
        <v>53.57142857142857</v>
      </c>
      <c r="AK11" s="19">
        <v>0</v>
      </c>
      <c r="AL11" s="19">
        <v>0</v>
      </c>
      <c r="AM11" s="19">
        <f t="shared" si="23"/>
        <v>0</v>
      </c>
      <c r="AN11" s="15">
        <v>6</v>
      </c>
      <c r="AO11" s="68" t="s">
        <v>18</v>
      </c>
      <c r="AP11" s="19">
        <f t="shared" si="24"/>
        <v>16</v>
      </c>
      <c r="AQ11" s="19">
        <v>3</v>
      </c>
      <c r="AR11" s="19">
        <f t="shared" si="25"/>
        <v>18.75</v>
      </c>
      <c r="AS11" s="19">
        <v>295</v>
      </c>
      <c r="AT11" s="19">
        <v>154</v>
      </c>
      <c r="AU11" s="19">
        <f t="shared" si="5"/>
        <v>449</v>
      </c>
      <c r="AV11" s="19">
        <f t="shared" si="26"/>
        <v>288</v>
      </c>
      <c r="AW11" s="19">
        <v>138</v>
      </c>
      <c r="AX11" s="24">
        <f t="shared" si="27"/>
        <v>47.91666666666667</v>
      </c>
      <c r="AY11" s="19">
        <v>4018</v>
      </c>
      <c r="AZ11" s="19">
        <v>2518</v>
      </c>
      <c r="BA11" s="19">
        <f t="shared" si="6"/>
        <v>6536</v>
      </c>
      <c r="BB11" s="19">
        <f t="shared" si="28"/>
        <v>16</v>
      </c>
      <c r="BC11" s="19">
        <v>1</v>
      </c>
      <c r="BD11" s="19">
        <f t="shared" si="29"/>
        <v>6.25</v>
      </c>
      <c r="BE11" s="19">
        <v>70</v>
      </c>
      <c r="BF11" s="19">
        <v>58</v>
      </c>
      <c r="BG11" s="19">
        <f t="shared" si="7"/>
        <v>128</v>
      </c>
      <c r="BH11" s="15">
        <v>6</v>
      </c>
      <c r="BI11" s="68" t="s">
        <v>18</v>
      </c>
      <c r="BJ11" s="19">
        <f t="shared" si="8"/>
        <v>48</v>
      </c>
      <c r="BK11" s="19">
        <v>15</v>
      </c>
      <c r="BL11" s="19">
        <f t="shared" si="30"/>
        <v>31.25</v>
      </c>
      <c r="BM11" s="19">
        <v>848</v>
      </c>
      <c r="BN11" s="19">
        <v>283</v>
      </c>
      <c r="BO11" s="19">
        <f t="shared" si="31"/>
        <v>1131</v>
      </c>
      <c r="BP11" s="19">
        <f t="shared" si="32"/>
        <v>16</v>
      </c>
      <c r="BQ11" s="19">
        <v>1</v>
      </c>
      <c r="BR11" s="7">
        <f t="shared" si="33"/>
        <v>6.25</v>
      </c>
      <c r="BS11" s="19">
        <v>47</v>
      </c>
      <c r="BT11" s="19">
        <v>0</v>
      </c>
      <c r="BU11" s="19">
        <f t="shared" si="9"/>
        <v>47</v>
      </c>
      <c r="BV11" s="19">
        <f t="shared" si="12"/>
        <v>16</v>
      </c>
      <c r="BW11" s="19">
        <v>0</v>
      </c>
      <c r="BX11" s="7">
        <f t="shared" si="34"/>
        <v>0</v>
      </c>
      <c r="BY11" s="15">
        <v>6</v>
      </c>
      <c r="BZ11" s="68" t="s">
        <v>18</v>
      </c>
      <c r="CA11" s="19">
        <f t="shared" si="13"/>
        <v>32</v>
      </c>
      <c r="CB11" s="19">
        <v>12</v>
      </c>
      <c r="CC11" s="7">
        <f t="shared" si="35"/>
        <v>37.5</v>
      </c>
      <c r="CD11" s="69">
        <v>18</v>
      </c>
      <c r="CE11" s="69">
        <v>2</v>
      </c>
      <c r="CF11" s="19">
        <f t="shared" si="10"/>
        <v>20</v>
      </c>
    </row>
    <row r="12" spans="1:84" ht="12.75">
      <c r="A12" s="15">
        <v>7</v>
      </c>
      <c r="B12" s="21" t="s">
        <v>6</v>
      </c>
      <c r="C12" s="17">
        <v>6</v>
      </c>
      <c r="D12" s="17">
        <v>3</v>
      </c>
      <c r="E12" s="17">
        <v>0</v>
      </c>
      <c r="F12" s="17">
        <v>0</v>
      </c>
      <c r="G12" s="17">
        <f t="shared" si="14"/>
        <v>9</v>
      </c>
      <c r="H12" s="17">
        <f t="shared" si="15"/>
        <v>21</v>
      </c>
      <c r="I12" s="17">
        <v>0</v>
      </c>
      <c r="J12" s="23">
        <f t="shared" si="0"/>
        <v>0</v>
      </c>
      <c r="K12" s="19">
        <v>0</v>
      </c>
      <c r="L12" s="19">
        <v>0</v>
      </c>
      <c r="M12" s="19">
        <f t="shared" si="1"/>
        <v>0</v>
      </c>
      <c r="N12" s="17">
        <f t="shared" si="16"/>
        <v>21</v>
      </c>
      <c r="O12" s="19">
        <v>20</v>
      </c>
      <c r="P12" s="23">
        <f t="shared" si="17"/>
        <v>95.23809523809523</v>
      </c>
      <c r="Q12" s="19">
        <v>373</v>
      </c>
      <c r="R12" s="19">
        <v>620</v>
      </c>
      <c r="S12" s="19">
        <f t="shared" si="2"/>
        <v>993</v>
      </c>
      <c r="T12" s="15">
        <v>7</v>
      </c>
      <c r="U12" s="21" t="s">
        <v>6</v>
      </c>
      <c r="V12" s="19">
        <f t="shared" si="18"/>
        <v>39</v>
      </c>
      <c r="W12" s="19">
        <v>34</v>
      </c>
      <c r="X12" s="23">
        <f t="shared" si="19"/>
        <v>87.17948717948718</v>
      </c>
      <c r="Y12" s="19">
        <v>1635</v>
      </c>
      <c r="Z12" s="19">
        <v>1539</v>
      </c>
      <c r="AA12" s="19">
        <f t="shared" si="3"/>
        <v>3174</v>
      </c>
      <c r="AB12" s="19">
        <f t="shared" si="20"/>
        <v>78</v>
      </c>
      <c r="AC12" s="19">
        <v>62</v>
      </c>
      <c r="AD12" s="23">
        <f t="shared" si="11"/>
        <v>79.48717948717949</v>
      </c>
      <c r="AE12" s="19">
        <v>123</v>
      </c>
      <c r="AF12" s="19">
        <v>1436</v>
      </c>
      <c r="AG12" s="19">
        <f t="shared" si="4"/>
        <v>1559</v>
      </c>
      <c r="AH12" s="19">
        <f t="shared" si="21"/>
        <v>255</v>
      </c>
      <c r="AI12" s="19">
        <v>255</v>
      </c>
      <c r="AJ12" s="23">
        <f t="shared" si="22"/>
        <v>100</v>
      </c>
      <c r="AK12" s="19">
        <v>40</v>
      </c>
      <c r="AL12" s="19">
        <v>30</v>
      </c>
      <c r="AM12" s="19">
        <f t="shared" si="23"/>
        <v>70</v>
      </c>
      <c r="AN12" s="15">
        <v>7</v>
      </c>
      <c r="AO12" s="21" t="s">
        <v>6</v>
      </c>
      <c r="AP12" s="19">
        <f t="shared" si="24"/>
        <v>9</v>
      </c>
      <c r="AQ12" s="19">
        <v>8</v>
      </c>
      <c r="AR12" s="23">
        <f t="shared" si="25"/>
        <v>88.88888888888889</v>
      </c>
      <c r="AS12" s="19">
        <v>411</v>
      </c>
      <c r="AT12" s="19">
        <v>676</v>
      </c>
      <c r="AU12" s="19">
        <f t="shared" si="5"/>
        <v>1087</v>
      </c>
      <c r="AV12" s="19">
        <f t="shared" si="26"/>
        <v>162</v>
      </c>
      <c r="AW12" s="19">
        <v>102</v>
      </c>
      <c r="AX12" s="24">
        <f t="shared" si="27"/>
        <v>62.96296296296296</v>
      </c>
      <c r="AY12" s="19">
        <v>6027</v>
      </c>
      <c r="AZ12" s="19">
        <v>6932</v>
      </c>
      <c r="BA12" s="19">
        <f t="shared" si="6"/>
        <v>12959</v>
      </c>
      <c r="BB12" s="19">
        <f t="shared" si="28"/>
        <v>9</v>
      </c>
      <c r="BC12" s="19">
        <v>7</v>
      </c>
      <c r="BD12" s="23">
        <f t="shared" si="29"/>
        <v>77.77777777777779</v>
      </c>
      <c r="BE12" s="19">
        <v>421</v>
      </c>
      <c r="BF12" s="19">
        <v>524</v>
      </c>
      <c r="BG12" s="19">
        <f t="shared" si="7"/>
        <v>945</v>
      </c>
      <c r="BH12" s="15">
        <v>7</v>
      </c>
      <c r="BI12" s="21" t="s">
        <v>6</v>
      </c>
      <c r="BJ12" s="19">
        <f t="shared" si="8"/>
        <v>21</v>
      </c>
      <c r="BK12" s="19">
        <v>18</v>
      </c>
      <c r="BL12" s="23">
        <f t="shared" si="30"/>
        <v>85.71428571428571</v>
      </c>
      <c r="BM12" s="19">
        <v>1528</v>
      </c>
      <c r="BN12" s="19">
        <v>987</v>
      </c>
      <c r="BO12" s="19">
        <f t="shared" si="31"/>
        <v>2515</v>
      </c>
      <c r="BP12" s="19">
        <f t="shared" si="32"/>
        <v>9</v>
      </c>
      <c r="BQ12" s="19">
        <v>0</v>
      </c>
      <c r="BR12" s="7">
        <f t="shared" si="33"/>
        <v>0</v>
      </c>
      <c r="BS12" s="19">
        <v>0</v>
      </c>
      <c r="BT12" s="19">
        <v>0</v>
      </c>
      <c r="BU12" s="19">
        <f t="shared" si="9"/>
        <v>0</v>
      </c>
      <c r="BV12" s="19">
        <f t="shared" si="12"/>
        <v>9</v>
      </c>
      <c r="BW12" s="19">
        <v>5</v>
      </c>
      <c r="BX12" s="46">
        <f t="shared" si="34"/>
        <v>55.55555555555556</v>
      </c>
      <c r="BY12" s="15">
        <v>7</v>
      </c>
      <c r="BZ12" s="21" t="s">
        <v>6</v>
      </c>
      <c r="CA12" s="19">
        <f>SUM(G12*2)</f>
        <v>18</v>
      </c>
      <c r="CB12" s="19">
        <v>7</v>
      </c>
      <c r="CC12" s="46">
        <f t="shared" si="35"/>
        <v>38.88888888888889</v>
      </c>
      <c r="CD12" s="44">
        <v>57</v>
      </c>
      <c r="CE12" s="44">
        <v>38</v>
      </c>
      <c r="CF12" s="19">
        <f t="shared" si="10"/>
        <v>95</v>
      </c>
    </row>
    <row r="13" spans="1:84" s="2" customFormat="1" ht="30" customHeight="1">
      <c r="A13" s="15">
        <v>8</v>
      </c>
      <c r="B13" s="56" t="s">
        <v>19</v>
      </c>
      <c r="C13" s="26">
        <v>11</v>
      </c>
      <c r="D13" s="26">
        <v>6</v>
      </c>
      <c r="E13" s="26">
        <v>9</v>
      </c>
      <c r="F13" s="26">
        <v>2</v>
      </c>
      <c r="G13" s="17">
        <f t="shared" si="14"/>
        <v>28</v>
      </c>
      <c r="H13" s="17">
        <f t="shared" si="15"/>
        <v>86</v>
      </c>
      <c r="I13" s="26">
        <v>3</v>
      </c>
      <c r="J13" s="23">
        <f t="shared" si="0"/>
        <v>3.488372093023256</v>
      </c>
      <c r="K13" s="19">
        <v>211</v>
      </c>
      <c r="L13" s="19">
        <v>47</v>
      </c>
      <c r="M13" s="19">
        <f t="shared" si="1"/>
        <v>258</v>
      </c>
      <c r="N13" s="17">
        <f t="shared" si="16"/>
        <v>86</v>
      </c>
      <c r="O13" s="19">
        <v>64</v>
      </c>
      <c r="P13" s="20">
        <f t="shared" si="17"/>
        <v>74.4186046511628</v>
      </c>
      <c r="Q13" s="19">
        <v>1742</v>
      </c>
      <c r="R13" s="19">
        <v>1129</v>
      </c>
      <c r="S13" s="19">
        <f t="shared" si="2"/>
        <v>2871</v>
      </c>
      <c r="T13" s="15">
        <v>8</v>
      </c>
      <c r="U13" s="25" t="s">
        <v>19</v>
      </c>
      <c r="V13" s="19">
        <f t="shared" si="18"/>
        <v>200</v>
      </c>
      <c r="W13" s="19">
        <v>134</v>
      </c>
      <c r="X13" s="19">
        <f t="shared" si="19"/>
        <v>67</v>
      </c>
      <c r="Y13" s="19">
        <v>6748</v>
      </c>
      <c r="Z13" s="19">
        <v>4653</v>
      </c>
      <c r="AA13" s="19">
        <f t="shared" si="3"/>
        <v>11401</v>
      </c>
      <c r="AB13" s="19">
        <f t="shared" si="20"/>
        <v>284</v>
      </c>
      <c r="AC13" s="19">
        <v>223</v>
      </c>
      <c r="AD13" s="23">
        <f t="shared" si="11"/>
        <v>78.52112676056338</v>
      </c>
      <c r="AE13" s="19">
        <v>6</v>
      </c>
      <c r="AF13" s="19">
        <v>3870</v>
      </c>
      <c r="AG13" s="19">
        <f t="shared" si="4"/>
        <v>3876</v>
      </c>
      <c r="AH13" s="19">
        <f t="shared" si="21"/>
        <v>1191</v>
      </c>
      <c r="AI13" s="19">
        <v>585</v>
      </c>
      <c r="AJ13" s="20">
        <f t="shared" si="22"/>
        <v>49.1183879093199</v>
      </c>
      <c r="AK13" s="19">
        <v>15</v>
      </c>
      <c r="AL13" s="19">
        <v>0</v>
      </c>
      <c r="AM13" s="19">
        <f t="shared" si="23"/>
        <v>15</v>
      </c>
      <c r="AN13" s="15">
        <v>8</v>
      </c>
      <c r="AO13" s="25" t="s">
        <v>19</v>
      </c>
      <c r="AP13" s="19">
        <f t="shared" si="24"/>
        <v>28</v>
      </c>
      <c r="AQ13" s="19">
        <v>11</v>
      </c>
      <c r="AR13" s="20">
        <f t="shared" si="25"/>
        <v>39.285714285714285</v>
      </c>
      <c r="AS13" s="19">
        <v>612</v>
      </c>
      <c r="AT13" s="19">
        <v>810</v>
      </c>
      <c r="AU13" s="19">
        <f t="shared" si="5"/>
        <v>1422</v>
      </c>
      <c r="AV13" s="19">
        <f t="shared" si="26"/>
        <v>504</v>
      </c>
      <c r="AW13" s="19">
        <v>346</v>
      </c>
      <c r="AX13" s="24">
        <f t="shared" si="27"/>
        <v>68.65079365079364</v>
      </c>
      <c r="AY13" s="19">
        <v>18983</v>
      </c>
      <c r="AZ13" s="19">
        <v>14495</v>
      </c>
      <c r="BA13" s="19">
        <f>SUM(AY13:AZ13)</f>
        <v>33478</v>
      </c>
      <c r="BB13" s="19">
        <f t="shared" si="28"/>
        <v>28</v>
      </c>
      <c r="BC13" s="19">
        <v>4</v>
      </c>
      <c r="BD13" s="23">
        <f t="shared" si="29"/>
        <v>14.285714285714285</v>
      </c>
      <c r="BE13" s="19">
        <v>496</v>
      </c>
      <c r="BF13" s="19">
        <v>277</v>
      </c>
      <c r="BG13" s="19">
        <f t="shared" si="7"/>
        <v>773</v>
      </c>
      <c r="BH13" s="15">
        <v>8</v>
      </c>
      <c r="BI13" s="25" t="s">
        <v>19</v>
      </c>
      <c r="BJ13" s="19">
        <f t="shared" si="8"/>
        <v>75</v>
      </c>
      <c r="BK13" s="19">
        <v>40</v>
      </c>
      <c r="BL13" s="23">
        <f t="shared" si="30"/>
        <v>53.333333333333336</v>
      </c>
      <c r="BM13" s="19">
        <v>5062</v>
      </c>
      <c r="BN13" s="19">
        <v>1390</v>
      </c>
      <c r="BO13" s="19">
        <f t="shared" si="31"/>
        <v>6452</v>
      </c>
      <c r="BP13" s="19">
        <f t="shared" si="32"/>
        <v>28</v>
      </c>
      <c r="BQ13" s="19">
        <v>5</v>
      </c>
      <c r="BR13" s="46">
        <f t="shared" si="33"/>
        <v>17.857142857142858</v>
      </c>
      <c r="BS13" s="19">
        <v>627</v>
      </c>
      <c r="BT13" s="19">
        <v>295</v>
      </c>
      <c r="BU13" s="19">
        <f t="shared" si="9"/>
        <v>922</v>
      </c>
      <c r="BV13" s="19">
        <f t="shared" si="12"/>
        <v>28</v>
      </c>
      <c r="BW13" s="19">
        <v>10</v>
      </c>
      <c r="BX13" s="46">
        <f t="shared" si="34"/>
        <v>35.714285714285715</v>
      </c>
      <c r="BY13" s="15">
        <v>8</v>
      </c>
      <c r="BZ13" s="25" t="s">
        <v>19</v>
      </c>
      <c r="CA13" s="19">
        <f t="shared" si="13"/>
        <v>56</v>
      </c>
      <c r="CB13" s="19">
        <v>28</v>
      </c>
      <c r="CC13" s="46">
        <f t="shared" si="35"/>
        <v>50</v>
      </c>
      <c r="CD13" s="45">
        <v>247</v>
      </c>
      <c r="CE13" s="45">
        <v>65</v>
      </c>
      <c r="CF13" s="19">
        <f t="shared" si="10"/>
        <v>312</v>
      </c>
    </row>
    <row r="14" spans="1:84" s="59" customFormat="1" ht="16.5" customHeight="1">
      <c r="A14" s="57">
        <v>9</v>
      </c>
      <c r="B14" s="16" t="s">
        <v>5</v>
      </c>
      <c r="C14" s="32">
        <v>3</v>
      </c>
      <c r="D14" s="32">
        <v>0</v>
      </c>
      <c r="E14" s="32">
        <v>12</v>
      </c>
      <c r="F14" s="32">
        <v>4</v>
      </c>
      <c r="G14" s="32">
        <f t="shared" si="14"/>
        <v>19</v>
      </c>
      <c r="H14" s="32">
        <f t="shared" si="15"/>
        <v>74</v>
      </c>
      <c r="I14" s="32">
        <v>38</v>
      </c>
      <c r="J14" s="28">
        <f t="shared" si="0"/>
        <v>51.35135135135135</v>
      </c>
      <c r="K14" s="32">
        <v>5026</v>
      </c>
      <c r="L14" s="32">
        <v>614</v>
      </c>
      <c r="M14" s="27">
        <f t="shared" si="1"/>
        <v>5640</v>
      </c>
      <c r="N14" s="32">
        <f t="shared" si="16"/>
        <v>74</v>
      </c>
      <c r="O14" s="27">
        <v>63</v>
      </c>
      <c r="P14" s="28">
        <f t="shared" si="17"/>
        <v>85.13513513513513</v>
      </c>
      <c r="Q14" s="27">
        <v>1431</v>
      </c>
      <c r="R14" s="27">
        <v>1224</v>
      </c>
      <c r="S14" s="27">
        <f t="shared" si="2"/>
        <v>2655</v>
      </c>
      <c r="T14" s="57">
        <v>9</v>
      </c>
      <c r="U14" s="16" t="s">
        <v>5</v>
      </c>
      <c r="V14" s="27">
        <f t="shared" si="18"/>
        <v>193</v>
      </c>
      <c r="W14" s="27">
        <v>162</v>
      </c>
      <c r="X14" s="28">
        <f t="shared" si="19"/>
        <v>83.93782383419689</v>
      </c>
      <c r="Y14" s="27">
        <v>9873</v>
      </c>
      <c r="Z14" s="27">
        <v>5791</v>
      </c>
      <c r="AA14" s="27">
        <f t="shared" si="3"/>
        <v>15664</v>
      </c>
      <c r="AB14" s="27">
        <f t="shared" si="20"/>
        <v>224</v>
      </c>
      <c r="AC14" s="27">
        <v>214</v>
      </c>
      <c r="AD14" s="28">
        <f t="shared" si="11"/>
        <v>95.53571428571429</v>
      </c>
      <c r="AE14" s="27">
        <v>596</v>
      </c>
      <c r="AF14" s="27">
        <v>4827</v>
      </c>
      <c r="AG14" s="27">
        <f t="shared" si="4"/>
        <v>5423</v>
      </c>
      <c r="AH14" s="27">
        <f t="shared" si="21"/>
        <v>1117</v>
      </c>
      <c r="AI14" s="27">
        <v>1046</v>
      </c>
      <c r="AJ14" s="28">
        <f t="shared" si="22"/>
        <v>93.64368845120859</v>
      </c>
      <c r="AK14" s="27">
        <v>1560</v>
      </c>
      <c r="AL14" s="27">
        <v>507</v>
      </c>
      <c r="AM14" s="27">
        <f t="shared" si="23"/>
        <v>2067</v>
      </c>
      <c r="AN14" s="57">
        <v>9</v>
      </c>
      <c r="AO14" s="16" t="s">
        <v>5</v>
      </c>
      <c r="AP14" s="27">
        <f t="shared" si="24"/>
        <v>19</v>
      </c>
      <c r="AQ14" s="27">
        <v>10</v>
      </c>
      <c r="AR14" s="28">
        <f t="shared" si="25"/>
        <v>52.63157894736842</v>
      </c>
      <c r="AS14" s="27">
        <v>1394</v>
      </c>
      <c r="AT14" s="27">
        <v>1007</v>
      </c>
      <c r="AU14" s="27">
        <f t="shared" si="5"/>
        <v>2401</v>
      </c>
      <c r="AV14" s="27">
        <f t="shared" si="26"/>
        <v>342</v>
      </c>
      <c r="AW14" s="27">
        <v>326</v>
      </c>
      <c r="AX14" s="29">
        <f t="shared" si="27"/>
        <v>95.32163742690058</v>
      </c>
      <c r="AY14" s="27">
        <v>37573</v>
      </c>
      <c r="AZ14" s="27">
        <v>21429</v>
      </c>
      <c r="BA14" s="27">
        <f t="shared" si="6"/>
        <v>59002</v>
      </c>
      <c r="BB14" s="27">
        <f t="shared" si="28"/>
        <v>19</v>
      </c>
      <c r="BC14" s="27">
        <v>12</v>
      </c>
      <c r="BD14" s="61">
        <f t="shared" si="29"/>
        <v>63.1578947368421</v>
      </c>
      <c r="BE14" s="27">
        <v>4913</v>
      </c>
      <c r="BF14" s="27">
        <v>1655</v>
      </c>
      <c r="BG14" s="27">
        <f t="shared" si="7"/>
        <v>6568</v>
      </c>
      <c r="BH14" s="57">
        <v>9</v>
      </c>
      <c r="BI14" s="16" t="s">
        <v>5</v>
      </c>
      <c r="BJ14" s="27">
        <f t="shared" si="8"/>
        <v>58</v>
      </c>
      <c r="BK14" s="27">
        <v>44</v>
      </c>
      <c r="BL14" s="28">
        <f t="shared" si="30"/>
        <v>75.86206896551724</v>
      </c>
      <c r="BM14" s="27">
        <v>8248</v>
      </c>
      <c r="BN14" s="27">
        <v>972</v>
      </c>
      <c r="BO14" s="27">
        <f t="shared" si="31"/>
        <v>9220</v>
      </c>
      <c r="BP14" s="27">
        <f t="shared" si="32"/>
        <v>19</v>
      </c>
      <c r="BQ14" s="27">
        <v>4</v>
      </c>
      <c r="BR14" s="30">
        <f t="shared" si="33"/>
        <v>21.052631578947366</v>
      </c>
      <c r="BS14" s="27">
        <v>822</v>
      </c>
      <c r="BT14" s="27">
        <v>152</v>
      </c>
      <c r="BU14" s="27">
        <f t="shared" si="9"/>
        <v>974</v>
      </c>
      <c r="BV14" s="27">
        <f t="shared" si="12"/>
        <v>19</v>
      </c>
      <c r="BW14" s="27">
        <v>16</v>
      </c>
      <c r="BX14" s="30">
        <f t="shared" si="34"/>
        <v>84.21052631578947</v>
      </c>
      <c r="BY14" s="57">
        <v>9</v>
      </c>
      <c r="BZ14" s="16" t="s">
        <v>5</v>
      </c>
      <c r="CA14" s="27">
        <f t="shared" si="13"/>
        <v>38</v>
      </c>
      <c r="CB14" s="27">
        <v>20</v>
      </c>
      <c r="CC14" s="30">
        <f t="shared" si="35"/>
        <v>52.63157894736842</v>
      </c>
      <c r="CD14" s="65">
        <v>246</v>
      </c>
      <c r="CE14" s="65">
        <v>64</v>
      </c>
      <c r="CF14" s="27">
        <f t="shared" si="10"/>
        <v>310</v>
      </c>
    </row>
    <row r="15" spans="1:84" ht="21" customHeight="1">
      <c r="A15" s="15">
        <v>10</v>
      </c>
      <c r="B15" s="16" t="s">
        <v>20</v>
      </c>
      <c r="C15" s="17">
        <v>0</v>
      </c>
      <c r="D15" s="17">
        <v>0</v>
      </c>
      <c r="E15" s="17">
        <v>5</v>
      </c>
      <c r="F15" s="17">
        <v>7</v>
      </c>
      <c r="G15" s="17">
        <f t="shared" si="14"/>
        <v>12</v>
      </c>
      <c r="H15" s="17">
        <f t="shared" si="15"/>
        <v>55</v>
      </c>
      <c r="I15" s="17">
        <v>18</v>
      </c>
      <c r="J15" s="23">
        <f t="shared" si="0"/>
        <v>32.72727272727273</v>
      </c>
      <c r="K15" s="19">
        <v>584</v>
      </c>
      <c r="L15" s="19">
        <v>294</v>
      </c>
      <c r="M15" s="19">
        <f t="shared" si="1"/>
        <v>878</v>
      </c>
      <c r="N15" s="17">
        <f t="shared" si="16"/>
        <v>55</v>
      </c>
      <c r="O15" s="19">
        <v>36</v>
      </c>
      <c r="P15" s="20">
        <f t="shared" si="17"/>
        <v>65.45454545454545</v>
      </c>
      <c r="Q15" s="19">
        <v>789</v>
      </c>
      <c r="R15" s="19">
        <v>733</v>
      </c>
      <c r="S15" s="19">
        <f t="shared" si="2"/>
        <v>1522</v>
      </c>
      <c r="T15" s="15">
        <v>10</v>
      </c>
      <c r="U15" s="21" t="s">
        <v>20</v>
      </c>
      <c r="V15" s="19">
        <f t="shared" si="18"/>
        <v>146</v>
      </c>
      <c r="W15" s="19">
        <v>107</v>
      </c>
      <c r="X15" s="20">
        <f t="shared" si="19"/>
        <v>73.28767123287672</v>
      </c>
      <c r="Y15" s="19">
        <v>4561</v>
      </c>
      <c r="Z15" s="19">
        <v>4334</v>
      </c>
      <c r="AA15" s="19">
        <f t="shared" si="3"/>
        <v>8895</v>
      </c>
      <c r="AB15" s="19">
        <f t="shared" si="20"/>
        <v>158</v>
      </c>
      <c r="AC15" s="19">
        <v>154</v>
      </c>
      <c r="AD15" s="20">
        <f t="shared" si="11"/>
        <v>97.46835443037975</v>
      </c>
      <c r="AE15" s="19">
        <v>264</v>
      </c>
      <c r="AF15" s="19">
        <v>2767</v>
      </c>
      <c r="AG15" s="19">
        <f>SUM(AE15:AF15)</f>
        <v>3031</v>
      </c>
      <c r="AH15" s="19">
        <f t="shared" si="21"/>
        <v>874</v>
      </c>
      <c r="AI15" s="19">
        <v>874</v>
      </c>
      <c r="AJ15" s="20">
        <f t="shared" si="22"/>
        <v>100</v>
      </c>
      <c r="AK15" s="19">
        <v>450</v>
      </c>
      <c r="AL15" s="19">
        <v>0</v>
      </c>
      <c r="AM15" s="19">
        <f t="shared" si="23"/>
        <v>450</v>
      </c>
      <c r="AN15" s="15">
        <v>10</v>
      </c>
      <c r="AO15" s="21" t="s">
        <v>20</v>
      </c>
      <c r="AP15" s="19">
        <f t="shared" si="24"/>
        <v>12</v>
      </c>
      <c r="AQ15" s="19">
        <v>6</v>
      </c>
      <c r="AR15" s="20">
        <f t="shared" si="25"/>
        <v>50</v>
      </c>
      <c r="AS15" s="19">
        <v>364</v>
      </c>
      <c r="AT15" s="19">
        <v>618</v>
      </c>
      <c r="AU15" s="19">
        <f t="shared" si="5"/>
        <v>982</v>
      </c>
      <c r="AV15" s="19">
        <f t="shared" si="26"/>
        <v>216</v>
      </c>
      <c r="AW15" s="19">
        <v>182</v>
      </c>
      <c r="AX15" s="24">
        <f t="shared" si="27"/>
        <v>84.25925925925925</v>
      </c>
      <c r="AY15" s="19">
        <v>10629</v>
      </c>
      <c r="AZ15" s="19">
        <v>7296</v>
      </c>
      <c r="BA15" s="19">
        <f t="shared" si="6"/>
        <v>17925</v>
      </c>
      <c r="BB15" s="19">
        <f t="shared" si="28"/>
        <v>12</v>
      </c>
      <c r="BC15" s="19">
        <v>7</v>
      </c>
      <c r="BD15" s="23">
        <f t="shared" si="29"/>
        <v>58.333333333333336</v>
      </c>
      <c r="BE15" s="19">
        <v>561</v>
      </c>
      <c r="BF15" s="19">
        <v>532</v>
      </c>
      <c r="BG15" s="19">
        <f t="shared" si="7"/>
        <v>1093</v>
      </c>
      <c r="BH15" s="15">
        <v>10</v>
      </c>
      <c r="BI15" s="21" t="s">
        <v>20</v>
      </c>
      <c r="BJ15" s="19">
        <f t="shared" si="8"/>
        <v>43</v>
      </c>
      <c r="BK15" s="19">
        <v>39</v>
      </c>
      <c r="BL15" s="23">
        <f t="shared" si="30"/>
        <v>90.69767441860465</v>
      </c>
      <c r="BM15" s="19">
        <v>4925</v>
      </c>
      <c r="BN15" s="19">
        <v>1454</v>
      </c>
      <c r="BO15" s="19">
        <f t="shared" si="31"/>
        <v>6379</v>
      </c>
      <c r="BP15" s="19">
        <f t="shared" si="32"/>
        <v>12</v>
      </c>
      <c r="BQ15" s="19">
        <v>3</v>
      </c>
      <c r="BR15" s="7">
        <f t="shared" si="33"/>
        <v>25</v>
      </c>
      <c r="BS15" s="19">
        <v>353</v>
      </c>
      <c r="BT15" s="19">
        <v>120</v>
      </c>
      <c r="BU15" s="19">
        <f t="shared" si="9"/>
        <v>473</v>
      </c>
      <c r="BV15" s="19">
        <f t="shared" si="12"/>
        <v>12</v>
      </c>
      <c r="BW15" s="19">
        <v>12</v>
      </c>
      <c r="BX15" s="46">
        <f t="shared" si="34"/>
        <v>100</v>
      </c>
      <c r="BY15" s="15">
        <v>10</v>
      </c>
      <c r="BZ15" s="21" t="s">
        <v>20</v>
      </c>
      <c r="CA15" s="19">
        <f t="shared" si="13"/>
        <v>24</v>
      </c>
      <c r="CB15" s="19">
        <v>15</v>
      </c>
      <c r="CC15" s="7">
        <f t="shared" si="35"/>
        <v>62.5</v>
      </c>
      <c r="CD15" s="44">
        <v>135</v>
      </c>
      <c r="CE15" s="44">
        <v>52</v>
      </c>
      <c r="CF15" s="19">
        <f t="shared" si="10"/>
        <v>187</v>
      </c>
    </row>
    <row r="16" spans="1:84" ht="18.75" customHeight="1">
      <c r="A16" s="15">
        <v>11</v>
      </c>
      <c r="B16" s="16" t="s">
        <v>21</v>
      </c>
      <c r="C16" s="17">
        <v>2</v>
      </c>
      <c r="D16" s="17">
        <v>2</v>
      </c>
      <c r="E16" s="17">
        <v>9</v>
      </c>
      <c r="F16" s="17">
        <v>1</v>
      </c>
      <c r="G16" s="17">
        <f t="shared" si="14"/>
        <v>14</v>
      </c>
      <c r="H16" s="17">
        <f t="shared" si="15"/>
        <v>51</v>
      </c>
      <c r="I16" s="17">
        <v>13</v>
      </c>
      <c r="J16" s="23">
        <f t="shared" si="0"/>
        <v>25.49019607843137</v>
      </c>
      <c r="K16" s="19">
        <v>487</v>
      </c>
      <c r="L16" s="19">
        <v>239</v>
      </c>
      <c r="M16" s="19">
        <f t="shared" si="1"/>
        <v>726</v>
      </c>
      <c r="N16" s="17">
        <f t="shared" si="16"/>
        <v>51</v>
      </c>
      <c r="O16" s="19">
        <v>39</v>
      </c>
      <c r="P16" s="20">
        <f t="shared" si="17"/>
        <v>76.47058823529412</v>
      </c>
      <c r="Q16" s="19">
        <v>1345</v>
      </c>
      <c r="R16" s="19">
        <v>783</v>
      </c>
      <c r="S16" s="19">
        <f t="shared" si="2"/>
        <v>2128</v>
      </c>
      <c r="T16" s="15">
        <v>11</v>
      </c>
      <c r="U16" s="21" t="s">
        <v>21</v>
      </c>
      <c r="V16" s="19">
        <f t="shared" si="18"/>
        <v>132</v>
      </c>
      <c r="W16" s="19">
        <v>97</v>
      </c>
      <c r="X16" s="23">
        <f t="shared" si="19"/>
        <v>73.48484848484848</v>
      </c>
      <c r="Y16" s="19">
        <v>4128</v>
      </c>
      <c r="Z16" s="19">
        <v>2754</v>
      </c>
      <c r="AA16" s="19">
        <f t="shared" si="3"/>
        <v>6882</v>
      </c>
      <c r="AB16" s="19">
        <f t="shared" si="20"/>
        <v>158</v>
      </c>
      <c r="AC16" s="19">
        <v>153</v>
      </c>
      <c r="AD16" s="23">
        <f t="shared" si="11"/>
        <v>96.83544303797468</v>
      </c>
      <c r="AE16" s="19">
        <v>150</v>
      </c>
      <c r="AF16" s="19">
        <v>2358</v>
      </c>
      <c r="AG16" s="19">
        <f t="shared" si="4"/>
        <v>2508</v>
      </c>
      <c r="AH16" s="19">
        <f t="shared" si="21"/>
        <v>746</v>
      </c>
      <c r="AI16" s="19">
        <v>576</v>
      </c>
      <c r="AJ16" s="23">
        <f t="shared" si="22"/>
        <v>77.21179624664879</v>
      </c>
      <c r="AK16" s="19"/>
      <c r="AL16" s="19"/>
      <c r="AM16" s="19">
        <f t="shared" si="23"/>
        <v>0</v>
      </c>
      <c r="AN16" s="15">
        <v>11</v>
      </c>
      <c r="AO16" s="21" t="s">
        <v>21</v>
      </c>
      <c r="AP16" s="19">
        <f t="shared" si="24"/>
        <v>14</v>
      </c>
      <c r="AQ16" s="19">
        <v>2</v>
      </c>
      <c r="AR16" s="20">
        <f t="shared" si="25"/>
        <v>14.285714285714285</v>
      </c>
      <c r="AS16" s="19">
        <v>154</v>
      </c>
      <c r="AT16" s="19">
        <v>165</v>
      </c>
      <c r="AU16" s="19">
        <f t="shared" si="5"/>
        <v>319</v>
      </c>
      <c r="AV16" s="19">
        <f t="shared" si="26"/>
        <v>252</v>
      </c>
      <c r="AW16" s="19">
        <v>211</v>
      </c>
      <c r="AX16" s="22">
        <f t="shared" si="27"/>
        <v>83.73015873015873</v>
      </c>
      <c r="AY16" s="19">
        <v>8839</v>
      </c>
      <c r="AZ16" s="19">
        <v>4189</v>
      </c>
      <c r="BA16" s="19">
        <f t="shared" si="6"/>
        <v>13028</v>
      </c>
      <c r="BB16" s="19">
        <f t="shared" si="28"/>
        <v>14</v>
      </c>
      <c r="BC16" s="19">
        <v>1</v>
      </c>
      <c r="BD16" s="20">
        <f t="shared" si="29"/>
        <v>7.142857142857142</v>
      </c>
      <c r="BE16" s="19">
        <v>302</v>
      </c>
      <c r="BF16" s="19">
        <v>412</v>
      </c>
      <c r="BG16" s="19">
        <f t="shared" si="7"/>
        <v>714</v>
      </c>
      <c r="BH16" s="15">
        <v>11</v>
      </c>
      <c r="BI16" s="21" t="s">
        <v>21</v>
      </c>
      <c r="BJ16" s="19">
        <f t="shared" si="8"/>
        <v>41</v>
      </c>
      <c r="BK16" s="19">
        <v>30</v>
      </c>
      <c r="BL16" s="23">
        <f t="shared" si="30"/>
        <v>73.17073170731707</v>
      </c>
      <c r="BM16" s="19">
        <v>3757</v>
      </c>
      <c r="BN16" s="19">
        <v>361</v>
      </c>
      <c r="BO16" s="19">
        <f t="shared" si="31"/>
        <v>4118</v>
      </c>
      <c r="BP16" s="19">
        <f t="shared" si="32"/>
        <v>14</v>
      </c>
      <c r="BQ16" s="19">
        <v>2</v>
      </c>
      <c r="BR16" s="46">
        <f t="shared" si="33"/>
        <v>14.285714285714285</v>
      </c>
      <c r="BS16" s="19">
        <v>260</v>
      </c>
      <c r="BT16" s="19">
        <v>0</v>
      </c>
      <c r="BU16" s="19">
        <f t="shared" si="9"/>
        <v>260</v>
      </c>
      <c r="BV16" s="19">
        <f t="shared" si="12"/>
        <v>14</v>
      </c>
      <c r="BW16" s="19">
        <v>8</v>
      </c>
      <c r="BX16" s="46">
        <f t="shared" si="34"/>
        <v>57.14285714285714</v>
      </c>
      <c r="BY16" s="15">
        <v>11</v>
      </c>
      <c r="BZ16" s="21" t="s">
        <v>21</v>
      </c>
      <c r="CA16" s="19">
        <f t="shared" si="13"/>
        <v>28</v>
      </c>
      <c r="CB16" s="19">
        <v>14</v>
      </c>
      <c r="CC16" s="46">
        <f t="shared" si="35"/>
        <v>50</v>
      </c>
      <c r="CD16" s="44">
        <v>80</v>
      </c>
      <c r="CE16" s="44">
        <v>20</v>
      </c>
      <c r="CF16" s="19">
        <f t="shared" si="10"/>
        <v>100</v>
      </c>
    </row>
    <row r="17" spans="1:84" ht="17.25" customHeight="1">
      <c r="A17" s="15">
        <v>12</v>
      </c>
      <c r="B17" s="16" t="s">
        <v>22</v>
      </c>
      <c r="C17" s="17">
        <v>3</v>
      </c>
      <c r="D17" s="17">
        <v>3</v>
      </c>
      <c r="E17" s="17">
        <v>6</v>
      </c>
      <c r="F17" s="17">
        <v>10</v>
      </c>
      <c r="G17" s="17">
        <f t="shared" si="14"/>
        <v>22</v>
      </c>
      <c r="H17" s="17">
        <f>SUM(C17*2+D17*3+E17*4+F17*5)</f>
        <v>89</v>
      </c>
      <c r="I17" s="17">
        <v>18</v>
      </c>
      <c r="J17" s="23">
        <f t="shared" si="0"/>
        <v>20.224719101123593</v>
      </c>
      <c r="K17" s="19">
        <v>4380</v>
      </c>
      <c r="L17" s="19">
        <v>1160</v>
      </c>
      <c r="M17" s="19">
        <f t="shared" si="1"/>
        <v>5540</v>
      </c>
      <c r="N17" s="17">
        <f t="shared" si="16"/>
        <v>89</v>
      </c>
      <c r="O17" s="19">
        <v>64</v>
      </c>
      <c r="P17" s="23">
        <f t="shared" si="17"/>
        <v>71.91011235955057</v>
      </c>
      <c r="Q17" s="19">
        <v>1509</v>
      </c>
      <c r="R17" s="19">
        <v>820</v>
      </c>
      <c r="S17" s="19">
        <f t="shared" si="2"/>
        <v>2329</v>
      </c>
      <c r="T17" s="15">
        <v>12</v>
      </c>
      <c r="U17" s="21" t="s">
        <v>22</v>
      </c>
      <c r="V17" s="19">
        <f t="shared" si="18"/>
        <v>226</v>
      </c>
      <c r="W17" s="19">
        <v>138</v>
      </c>
      <c r="X17" s="23">
        <f t="shared" si="19"/>
        <v>61.06194690265486</v>
      </c>
      <c r="Y17" s="19">
        <v>10061</v>
      </c>
      <c r="Z17" s="19">
        <v>5008</v>
      </c>
      <c r="AA17" s="19">
        <f t="shared" si="3"/>
        <v>15069</v>
      </c>
      <c r="AB17" s="19">
        <f t="shared" si="20"/>
        <v>266</v>
      </c>
      <c r="AC17" s="19">
        <v>229</v>
      </c>
      <c r="AD17" s="23">
        <f t="shared" si="11"/>
        <v>86.09022556390977</v>
      </c>
      <c r="AE17" s="19">
        <v>454</v>
      </c>
      <c r="AF17" s="19">
        <v>5015</v>
      </c>
      <c r="AG17" s="19">
        <f t="shared" si="4"/>
        <v>5469</v>
      </c>
      <c r="AH17" s="19">
        <f t="shared" si="21"/>
        <v>1366</v>
      </c>
      <c r="AI17" s="19">
        <v>764</v>
      </c>
      <c r="AJ17" s="23">
        <f t="shared" si="22"/>
        <v>55.92972181551976</v>
      </c>
      <c r="AK17" s="19"/>
      <c r="AL17" s="19"/>
      <c r="AM17" s="19">
        <f t="shared" si="23"/>
        <v>0</v>
      </c>
      <c r="AN17" s="15">
        <v>12</v>
      </c>
      <c r="AO17" s="21" t="s">
        <v>22</v>
      </c>
      <c r="AP17" s="19">
        <f t="shared" si="24"/>
        <v>22</v>
      </c>
      <c r="AQ17" s="19">
        <v>8</v>
      </c>
      <c r="AR17" s="23">
        <f t="shared" si="25"/>
        <v>36.36363636363637</v>
      </c>
      <c r="AS17" s="19">
        <v>1789</v>
      </c>
      <c r="AT17" s="19">
        <v>1164</v>
      </c>
      <c r="AU17" s="19">
        <f t="shared" si="5"/>
        <v>2953</v>
      </c>
      <c r="AV17" s="19">
        <f t="shared" si="26"/>
        <v>396</v>
      </c>
      <c r="AW17" s="19">
        <v>383</v>
      </c>
      <c r="AX17" s="22">
        <f t="shared" si="27"/>
        <v>96.71717171717171</v>
      </c>
      <c r="AY17" s="19">
        <v>25217</v>
      </c>
      <c r="AZ17" s="19">
        <v>17912</v>
      </c>
      <c r="BA17" s="19">
        <f t="shared" si="6"/>
        <v>43129</v>
      </c>
      <c r="BB17" s="19">
        <f t="shared" si="28"/>
        <v>22</v>
      </c>
      <c r="BC17" s="19">
        <v>5</v>
      </c>
      <c r="BD17" s="23">
        <f t="shared" si="29"/>
        <v>22.727272727272727</v>
      </c>
      <c r="BE17" s="19">
        <v>999</v>
      </c>
      <c r="BF17" s="19">
        <v>712</v>
      </c>
      <c r="BG17" s="19">
        <f t="shared" si="7"/>
        <v>1711</v>
      </c>
      <c r="BH17" s="15">
        <v>12</v>
      </c>
      <c r="BI17" s="21" t="s">
        <v>22</v>
      </c>
      <c r="BJ17" s="19">
        <f t="shared" si="8"/>
        <v>73</v>
      </c>
      <c r="BK17" s="19">
        <v>32</v>
      </c>
      <c r="BL17" s="23">
        <f t="shared" si="30"/>
        <v>43.83561643835616</v>
      </c>
      <c r="BM17" s="19">
        <v>6874</v>
      </c>
      <c r="BN17" s="19">
        <v>985</v>
      </c>
      <c r="BO17" s="19">
        <f t="shared" si="31"/>
        <v>7859</v>
      </c>
      <c r="BP17" s="19">
        <f t="shared" si="32"/>
        <v>22</v>
      </c>
      <c r="BQ17" s="19">
        <v>8</v>
      </c>
      <c r="BR17" s="46">
        <f t="shared" si="33"/>
        <v>36.36363636363637</v>
      </c>
      <c r="BS17" s="19">
        <v>3562</v>
      </c>
      <c r="BT17" s="19">
        <v>1538</v>
      </c>
      <c r="BU17" s="19">
        <f t="shared" si="9"/>
        <v>5100</v>
      </c>
      <c r="BV17" s="19">
        <f t="shared" si="12"/>
        <v>22</v>
      </c>
      <c r="BW17" s="19">
        <v>1</v>
      </c>
      <c r="BX17" s="46">
        <f t="shared" si="34"/>
        <v>4.545454545454546</v>
      </c>
      <c r="BY17" s="15">
        <v>12</v>
      </c>
      <c r="BZ17" s="21" t="s">
        <v>22</v>
      </c>
      <c r="CA17" s="19">
        <f t="shared" si="13"/>
        <v>44</v>
      </c>
      <c r="CB17" s="19">
        <v>17</v>
      </c>
      <c r="CC17" s="46">
        <f t="shared" si="35"/>
        <v>38.63636363636363</v>
      </c>
      <c r="CD17" s="44">
        <v>153</v>
      </c>
      <c r="CE17" s="44">
        <v>46</v>
      </c>
      <c r="CF17" s="19">
        <f t="shared" si="10"/>
        <v>199</v>
      </c>
    </row>
    <row r="18" spans="1:84" ht="17.25" customHeight="1">
      <c r="A18" s="15">
        <v>13</v>
      </c>
      <c r="B18" s="16" t="s">
        <v>23</v>
      </c>
      <c r="C18" s="17">
        <v>0</v>
      </c>
      <c r="D18" s="17">
        <v>5</v>
      </c>
      <c r="E18" s="17">
        <v>3</v>
      </c>
      <c r="F18" s="17">
        <v>19</v>
      </c>
      <c r="G18" s="17">
        <f t="shared" si="14"/>
        <v>27</v>
      </c>
      <c r="H18" s="17">
        <f t="shared" si="15"/>
        <v>122</v>
      </c>
      <c r="I18" s="17">
        <v>0</v>
      </c>
      <c r="J18" s="20">
        <f t="shared" si="0"/>
        <v>0</v>
      </c>
      <c r="K18" s="19">
        <v>0</v>
      </c>
      <c r="L18" s="19">
        <v>0</v>
      </c>
      <c r="M18" s="19">
        <f>SUM(K18:L18)</f>
        <v>0</v>
      </c>
      <c r="N18" s="17">
        <f t="shared" si="16"/>
        <v>122</v>
      </c>
      <c r="O18" s="19">
        <v>117</v>
      </c>
      <c r="P18" s="20">
        <f t="shared" si="17"/>
        <v>95.90163934426229</v>
      </c>
      <c r="Q18" s="19">
        <v>2413</v>
      </c>
      <c r="R18" s="19">
        <v>1823</v>
      </c>
      <c r="S18" s="19">
        <f>SUM(Q18:R18)</f>
        <v>4236</v>
      </c>
      <c r="T18" s="15">
        <v>13</v>
      </c>
      <c r="U18" s="21" t="s">
        <v>23</v>
      </c>
      <c r="V18" s="19">
        <f t="shared" si="18"/>
        <v>315</v>
      </c>
      <c r="W18" s="19">
        <v>210</v>
      </c>
      <c r="X18" s="20">
        <f t="shared" si="19"/>
        <v>66.66666666666666</v>
      </c>
      <c r="Y18" s="19">
        <v>7739</v>
      </c>
      <c r="Z18" s="19">
        <v>19066</v>
      </c>
      <c r="AA18" s="19">
        <f>SUM(Y18:Z18)</f>
        <v>26805</v>
      </c>
      <c r="AB18" s="19">
        <f t="shared" si="20"/>
        <v>352</v>
      </c>
      <c r="AC18" s="19">
        <v>367</v>
      </c>
      <c r="AD18" s="20">
        <f t="shared" si="11"/>
        <v>104.26136363636364</v>
      </c>
      <c r="AE18" s="19">
        <v>1047</v>
      </c>
      <c r="AF18" s="19">
        <v>7291</v>
      </c>
      <c r="AG18" s="19">
        <f t="shared" si="4"/>
        <v>8338</v>
      </c>
      <c r="AH18" s="19">
        <f t="shared" si="21"/>
        <v>1933</v>
      </c>
      <c r="AI18" s="19">
        <v>472</v>
      </c>
      <c r="AJ18" s="20">
        <f t="shared" si="22"/>
        <v>24.418003103983445</v>
      </c>
      <c r="AK18" s="19"/>
      <c r="AL18" s="19"/>
      <c r="AM18" s="19">
        <f t="shared" si="23"/>
        <v>0</v>
      </c>
      <c r="AN18" s="15">
        <v>13</v>
      </c>
      <c r="AO18" s="21" t="s">
        <v>23</v>
      </c>
      <c r="AP18" s="19">
        <f t="shared" si="24"/>
        <v>27</v>
      </c>
      <c r="AQ18" s="19">
        <v>15</v>
      </c>
      <c r="AR18" s="20">
        <f>AQ18/AP18*100</f>
        <v>55.55555555555556</v>
      </c>
      <c r="AS18" s="19">
        <v>2055</v>
      </c>
      <c r="AT18" s="19">
        <v>1805</v>
      </c>
      <c r="AU18" s="19">
        <f>SUM(AS18:AT18)</f>
        <v>3860</v>
      </c>
      <c r="AV18" s="19">
        <f t="shared" si="26"/>
        <v>486</v>
      </c>
      <c r="AW18" s="19">
        <v>457</v>
      </c>
      <c r="AX18" s="22">
        <f t="shared" si="27"/>
        <v>94.03292181069959</v>
      </c>
      <c r="AY18" s="19">
        <v>24877</v>
      </c>
      <c r="AZ18" s="19">
        <v>27212</v>
      </c>
      <c r="BA18" s="19">
        <f t="shared" si="6"/>
        <v>52089</v>
      </c>
      <c r="BB18" s="19">
        <f t="shared" si="28"/>
        <v>27</v>
      </c>
      <c r="BC18" s="19">
        <v>9</v>
      </c>
      <c r="BD18" s="20">
        <f t="shared" si="29"/>
        <v>33.33333333333333</v>
      </c>
      <c r="BE18" s="19">
        <v>1497</v>
      </c>
      <c r="BF18" s="19">
        <v>813</v>
      </c>
      <c r="BG18" s="19">
        <f>SUM(BE18:BF18)</f>
        <v>2310</v>
      </c>
      <c r="BH18" s="15">
        <v>13</v>
      </c>
      <c r="BI18" s="21" t="s">
        <v>23</v>
      </c>
      <c r="BJ18" s="19">
        <f t="shared" si="8"/>
        <v>100</v>
      </c>
      <c r="BK18" s="19">
        <v>0</v>
      </c>
      <c r="BL18" s="19">
        <f t="shared" si="30"/>
        <v>0</v>
      </c>
      <c r="BM18" s="19">
        <v>0</v>
      </c>
      <c r="BN18" s="19">
        <v>0</v>
      </c>
      <c r="BO18" s="19">
        <f t="shared" si="31"/>
        <v>0</v>
      </c>
      <c r="BP18" s="19">
        <f t="shared" si="32"/>
        <v>27</v>
      </c>
      <c r="BQ18" s="19">
        <v>0</v>
      </c>
      <c r="BR18" s="7">
        <f t="shared" si="33"/>
        <v>0</v>
      </c>
      <c r="BS18" s="19">
        <v>0</v>
      </c>
      <c r="BT18" s="19">
        <v>0</v>
      </c>
      <c r="BU18" s="19">
        <f>SUM(BS18:BT18)</f>
        <v>0</v>
      </c>
      <c r="BV18" s="19">
        <f t="shared" si="12"/>
        <v>27</v>
      </c>
      <c r="BW18" s="19">
        <v>16</v>
      </c>
      <c r="BX18" s="46">
        <f t="shared" si="34"/>
        <v>59.25925925925925</v>
      </c>
      <c r="BY18" s="15">
        <v>13</v>
      </c>
      <c r="BZ18" s="21" t="s">
        <v>23</v>
      </c>
      <c r="CA18" s="19">
        <f t="shared" si="13"/>
        <v>54</v>
      </c>
      <c r="CB18" s="19">
        <v>10</v>
      </c>
      <c r="CC18" s="46">
        <f t="shared" si="35"/>
        <v>18.51851851851852</v>
      </c>
      <c r="CD18" s="44">
        <v>0</v>
      </c>
      <c r="CE18" s="44">
        <v>0</v>
      </c>
      <c r="CF18" s="19">
        <f t="shared" si="10"/>
        <v>0</v>
      </c>
    </row>
    <row r="19" spans="1:84" ht="18.75" customHeight="1">
      <c r="A19" s="15">
        <v>14</v>
      </c>
      <c r="B19" s="16" t="s">
        <v>57</v>
      </c>
      <c r="C19" s="17">
        <v>1</v>
      </c>
      <c r="D19" s="17">
        <v>1</v>
      </c>
      <c r="E19" s="17">
        <v>5</v>
      </c>
      <c r="F19" s="17">
        <v>9</v>
      </c>
      <c r="G19" s="17">
        <f t="shared" si="14"/>
        <v>16</v>
      </c>
      <c r="H19" s="17">
        <f t="shared" si="15"/>
        <v>70</v>
      </c>
      <c r="I19" s="17">
        <v>6</v>
      </c>
      <c r="J19" s="23">
        <f t="shared" si="0"/>
        <v>8.571428571428571</v>
      </c>
      <c r="K19" s="19">
        <v>135</v>
      </c>
      <c r="L19" s="19">
        <v>109</v>
      </c>
      <c r="M19" s="19">
        <f>SUM(K19:L19)</f>
        <v>244</v>
      </c>
      <c r="N19" s="17">
        <f t="shared" si="16"/>
        <v>70</v>
      </c>
      <c r="O19" s="19">
        <v>60</v>
      </c>
      <c r="P19" s="23">
        <f t="shared" si="17"/>
        <v>85.71428571428571</v>
      </c>
      <c r="Q19" s="19">
        <v>2931</v>
      </c>
      <c r="R19" s="19">
        <v>1225</v>
      </c>
      <c r="S19" s="19">
        <f>SUM(Q19:R19)</f>
        <v>4156</v>
      </c>
      <c r="T19" s="15">
        <v>14</v>
      </c>
      <c r="U19" s="21" t="s">
        <v>57</v>
      </c>
      <c r="V19" s="19">
        <f t="shared" si="18"/>
        <v>182</v>
      </c>
      <c r="W19" s="19">
        <v>104</v>
      </c>
      <c r="X19" s="23">
        <f t="shared" si="19"/>
        <v>57.14285714285714</v>
      </c>
      <c r="Y19" s="19">
        <v>6443</v>
      </c>
      <c r="Z19" s="19">
        <v>4597</v>
      </c>
      <c r="AA19" s="19">
        <f>SUM(Y19:Z19)</f>
        <v>11040</v>
      </c>
      <c r="AB19" s="19">
        <f t="shared" si="20"/>
        <v>204</v>
      </c>
      <c r="AC19" s="19">
        <v>180</v>
      </c>
      <c r="AD19" s="23">
        <f t="shared" si="11"/>
        <v>88.23529411764706</v>
      </c>
      <c r="AE19" s="19">
        <v>0</v>
      </c>
      <c r="AF19" s="19">
        <v>2700</v>
      </c>
      <c r="AG19" s="19">
        <f t="shared" si="4"/>
        <v>2700</v>
      </c>
      <c r="AH19" s="19">
        <f t="shared" si="21"/>
        <v>1100</v>
      </c>
      <c r="AI19" s="19">
        <v>1100</v>
      </c>
      <c r="AJ19" s="23">
        <f t="shared" si="22"/>
        <v>100</v>
      </c>
      <c r="AK19" s="19">
        <v>0</v>
      </c>
      <c r="AL19" s="19">
        <v>0</v>
      </c>
      <c r="AM19" s="19">
        <f t="shared" si="23"/>
        <v>0</v>
      </c>
      <c r="AN19" s="15">
        <v>14</v>
      </c>
      <c r="AO19" s="21" t="s">
        <v>57</v>
      </c>
      <c r="AP19" s="19">
        <f t="shared" si="24"/>
        <v>16</v>
      </c>
      <c r="AQ19" s="19">
        <v>16</v>
      </c>
      <c r="AR19" s="19">
        <f t="shared" si="25"/>
        <v>100</v>
      </c>
      <c r="AS19" s="19">
        <v>868</v>
      </c>
      <c r="AT19" s="19">
        <v>567</v>
      </c>
      <c r="AU19" s="19">
        <f t="shared" si="5"/>
        <v>1435</v>
      </c>
      <c r="AV19" s="19">
        <f t="shared" si="26"/>
        <v>288</v>
      </c>
      <c r="AW19" s="19">
        <v>195</v>
      </c>
      <c r="AX19" s="24">
        <f t="shared" si="27"/>
        <v>67.70833333333334</v>
      </c>
      <c r="AY19" s="19">
        <v>11519</v>
      </c>
      <c r="AZ19" s="19">
        <v>8026</v>
      </c>
      <c r="BA19" s="19">
        <f t="shared" si="6"/>
        <v>19545</v>
      </c>
      <c r="BB19" s="19">
        <f t="shared" si="28"/>
        <v>16</v>
      </c>
      <c r="BC19" s="19">
        <v>15</v>
      </c>
      <c r="BD19" s="19">
        <f t="shared" si="29"/>
        <v>93.75</v>
      </c>
      <c r="BE19" s="19">
        <v>1869</v>
      </c>
      <c r="BF19" s="19">
        <v>1090</v>
      </c>
      <c r="BG19" s="19">
        <f>SUM(BE19:BF19)</f>
        <v>2959</v>
      </c>
      <c r="BH19" s="15">
        <v>14</v>
      </c>
      <c r="BI19" s="21" t="s">
        <v>57</v>
      </c>
      <c r="BJ19" s="27">
        <f t="shared" si="8"/>
        <v>56</v>
      </c>
      <c r="BK19" s="27">
        <v>68</v>
      </c>
      <c r="BL19" s="23">
        <f t="shared" si="30"/>
        <v>121.42857142857142</v>
      </c>
      <c r="BM19" s="19">
        <v>4999</v>
      </c>
      <c r="BN19" s="19">
        <v>2089</v>
      </c>
      <c r="BO19" s="19">
        <f t="shared" si="31"/>
        <v>7088</v>
      </c>
      <c r="BP19" s="19">
        <f t="shared" si="32"/>
        <v>16</v>
      </c>
      <c r="BQ19" s="19">
        <v>7</v>
      </c>
      <c r="BR19" s="7">
        <f t="shared" si="33"/>
        <v>43.75</v>
      </c>
      <c r="BS19" s="19">
        <v>606</v>
      </c>
      <c r="BT19" s="19">
        <v>17</v>
      </c>
      <c r="BU19" s="19">
        <f>SUM(BS19:BT19)</f>
        <v>623</v>
      </c>
      <c r="BV19" s="19">
        <f t="shared" si="12"/>
        <v>16</v>
      </c>
      <c r="BW19" s="19">
        <v>16</v>
      </c>
      <c r="BX19" s="7">
        <f t="shared" si="34"/>
        <v>100</v>
      </c>
      <c r="BY19" s="15">
        <v>14</v>
      </c>
      <c r="BZ19" s="21" t="s">
        <v>57</v>
      </c>
      <c r="CA19" s="19">
        <f t="shared" si="13"/>
        <v>32</v>
      </c>
      <c r="CB19" s="19">
        <v>16</v>
      </c>
      <c r="CC19" s="7">
        <f t="shared" si="35"/>
        <v>50</v>
      </c>
      <c r="CD19" s="44">
        <v>0</v>
      </c>
      <c r="CE19" s="44">
        <v>0</v>
      </c>
      <c r="CF19" s="19">
        <f t="shared" si="10"/>
        <v>0</v>
      </c>
    </row>
    <row r="20" spans="1:84" s="59" customFormat="1" ht="18.75" customHeight="1">
      <c r="A20" s="57">
        <v>15</v>
      </c>
      <c r="B20" s="16" t="s">
        <v>24</v>
      </c>
      <c r="C20" s="32">
        <v>3</v>
      </c>
      <c r="D20" s="32">
        <v>8</v>
      </c>
      <c r="E20" s="32">
        <v>10</v>
      </c>
      <c r="F20" s="32">
        <v>27</v>
      </c>
      <c r="G20" s="32">
        <f t="shared" si="14"/>
        <v>48</v>
      </c>
      <c r="H20" s="32">
        <f t="shared" si="15"/>
        <v>205</v>
      </c>
      <c r="I20" s="32">
        <v>66</v>
      </c>
      <c r="J20" s="28">
        <f t="shared" si="0"/>
        <v>32.19512195121951</v>
      </c>
      <c r="K20" s="27">
        <v>13462</v>
      </c>
      <c r="L20" s="27">
        <v>3858</v>
      </c>
      <c r="M20" s="27">
        <f aca="true" t="shared" si="36" ref="M20:M34">SUM(K20:L20)</f>
        <v>17320</v>
      </c>
      <c r="N20" s="32">
        <f t="shared" si="16"/>
        <v>205</v>
      </c>
      <c r="O20" s="27">
        <v>178</v>
      </c>
      <c r="P20" s="28">
        <f t="shared" si="17"/>
        <v>86.82926829268293</v>
      </c>
      <c r="Q20" s="27">
        <v>4564</v>
      </c>
      <c r="R20" s="27">
        <v>1394</v>
      </c>
      <c r="S20" s="27">
        <f aca="true" t="shared" si="37" ref="S20:S34">SUM(Q20:R20)</f>
        <v>5958</v>
      </c>
      <c r="T20" s="57">
        <v>15</v>
      </c>
      <c r="U20" s="16" t="s">
        <v>24</v>
      </c>
      <c r="V20" s="27">
        <f t="shared" si="18"/>
        <v>526</v>
      </c>
      <c r="W20" s="27">
        <v>366</v>
      </c>
      <c r="X20" s="28">
        <f t="shared" si="19"/>
        <v>69.58174904942965</v>
      </c>
      <c r="Y20" s="27">
        <v>27751</v>
      </c>
      <c r="Z20" s="27">
        <v>12047</v>
      </c>
      <c r="AA20" s="27">
        <f aca="true" t="shared" si="38" ref="AA20:AA34">SUM(Y20:Z20)</f>
        <v>39798</v>
      </c>
      <c r="AB20" s="27">
        <f t="shared" si="20"/>
        <v>602</v>
      </c>
      <c r="AC20" s="27">
        <v>522</v>
      </c>
      <c r="AD20" s="28">
        <f>AC20/AB20*100</f>
        <v>86.71096345514951</v>
      </c>
      <c r="AE20" s="27">
        <v>888</v>
      </c>
      <c r="AF20" s="27">
        <v>9101</v>
      </c>
      <c r="AG20" s="27">
        <f t="shared" si="4"/>
        <v>9989</v>
      </c>
      <c r="AH20" s="27">
        <f t="shared" si="21"/>
        <v>3195</v>
      </c>
      <c r="AI20" s="27">
        <v>2538</v>
      </c>
      <c r="AJ20" s="61">
        <f t="shared" si="22"/>
        <v>79.43661971830987</v>
      </c>
      <c r="AK20" s="27">
        <v>106</v>
      </c>
      <c r="AL20" s="27">
        <v>44</v>
      </c>
      <c r="AM20" s="27">
        <f t="shared" si="23"/>
        <v>150</v>
      </c>
      <c r="AN20" s="57">
        <v>15</v>
      </c>
      <c r="AO20" s="16" t="s">
        <v>24</v>
      </c>
      <c r="AP20" s="27">
        <f t="shared" si="24"/>
        <v>48</v>
      </c>
      <c r="AQ20" s="27">
        <v>18</v>
      </c>
      <c r="AR20" s="61">
        <f t="shared" si="25"/>
        <v>37.5</v>
      </c>
      <c r="AS20" s="27">
        <v>2404</v>
      </c>
      <c r="AT20" s="27">
        <v>1308</v>
      </c>
      <c r="AU20" s="27">
        <f aca="true" t="shared" si="39" ref="AU20:AU34">SUM(AS20:AT20)</f>
        <v>3712</v>
      </c>
      <c r="AV20" s="27">
        <f t="shared" si="26"/>
        <v>864</v>
      </c>
      <c r="AW20" s="27">
        <v>777</v>
      </c>
      <c r="AX20" s="29">
        <f t="shared" si="27"/>
        <v>89.93055555555556</v>
      </c>
      <c r="AY20" s="27">
        <v>77386</v>
      </c>
      <c r="AZ20" s="27">
        <v>39777</v>
      </c>
      <c r="BA20" s="27">
        <f t="shared" si="6"/>
        <v>117163</v>
      </c>
      <c r="BB20" s="27">
        <f t="shared" si="28"/>
        <v>48</v>
      </c>
      <c r="BC20" s="27">
        <v>7</v>
      </c>
      <c r="BD20" s="28">
        <f t="shared" si="29"/>
        <v>14.583333333333334</v>
      </c>
      <c r="BE20" s="27">
        <v>907</v>
      </c>
      <c r="BF20" s="27">
        <v>818</v>
      </c>
      <c r="BG20" s="27">
        <f aca="true" t="shared" si="40" ref="BG20:BG34">SUM(BE20:BF20)</f>
        <v>1725</v>
      </c>
      <c r="BH20" s="57">
        <v>15</v>
      </c>
      <c r="BI20" s="16" t="s">
        <v>24</v>
      </c>
      <c r="BJ20" s="27">
        <f t="shared" si="8"/>
        <v>168</v>
      </c>
      <c r="BK20" s="27">
        <v>84</v>
      </c>
      <c r="BL20" s="27">
        <f t="shared" si="30"/>
        <v>50</v>
      </c>
      <c r="BM20" s="27">
        <v>12530</v>
      </c>
      <c r="BN20" s="27">
        <v>2612</v>
      </c>
      <c r="BO20" s="27">
        <f t="shared" si="31"/>
        <v>15142</v>
      </c>
      <c r="BP20" s="27">
        <f t="shared" si="32"/>
        <v>48</v>
      </c>
      <c r="BQ20" s="27">
        <v>0</v>
      </c>
      <c r="BR20" s="58">
        <f t="shared" si="33"/>
        <v>0</v>
      </c>
      <c r="BS20" s="27">
        <v>0</v>
      </c>
      <c r="BT20" s="27">
        <v>0</v>
      </c>
      <c r="BU20" s="27">
        <f aca="true" t="shared" si="41" ref="BU20:BU34">SUM(BS20:BT20)</f>
        <v>0</v>
      </c>
      <c r="BV20" s="27">
        <f t="shared" si="12"/>
        <v>48</v>
      </c>
      <c r="BW20" s="27">
        <v>36</v>
      </c>
      <c r="BX20" s="58">
        <f t="shared" si="34"/>
        <v>75</v>
      </c>
      <c r="BY20" s="57">
        <v>15</v>
      </c>
      <c r="BZ20" s="16" t="s">
        <v>24</v>
      </c>
      <c r="CA20" s="27">
        <f t="shared" si="13"/>
        <v>96</v>
      </c>
      <c r="CB20" s="27">
        <v>46</v>
      </c>
      <c r="CC20" s="30">
        <f t="shared" si="35"/>
        <v>47.91666666666667</v>
      </c>
      <c r="CD20" s="65">
        <v>586</v>
      </c>
      <c r="CE20" s="65">
        <v>98</v>
      </c>
      <c r="CF20" s="27">
        <f t="shared" si="10"/>
        <v>684</v>
      </c>
    </row>
    <row r="21" spans="1:84" ht="21.75" customHeight="1">
      <c r="A21" s="15">
        <v>16</v>
      </c>
      <c r="B21" s="16" t="s">
        <v>25</v>
      </c>
      <c r="C21" s="17">
        <v>4</v>
      </c>
      <c r="D21" s="17">
        <v>2</v>
      </c>
      <c r="E21" s="17">
        <v>11</v>
      </c>
      <c r="F21" s="17">
        <v>19</v>
      </c>
      <c r="G21" s="17">
        <f t="shared" si="14"/>
        <v>36</v>
      </c>
      <c r="H21" s="17">
        <f t="shared" si="15"/>
        <v>153</v>
      </c>
      <c r="I21" s="17">
        <v>38</v>
      </c>
      <c r="J21" s="23">
        <f t="shared" si="0"/>
        <v>24.836601307189543</v>
      </c>
      <c r="K21" s="19">
        <v>4706</v>
      </c>
      <c r="L21" s="19">
        <v>1727</v>
      </c>
      <c r="M21" s="19">
        <f t="shared" si="36"/>
        <v>6433</v>
      </c>
      <c r="N21" s="17">
        <f t="shared" si="16"/>
        <v>153</v>
      </c>
      <c r="O21" s="19">
        <v>75</v>
      </c>
      <c r="P21" s="23">
        <f t="shared" si="17"/>
        <v>49.01960784313725</v>
      </c>
      <c r="Q21" s="19">
        <v>2519</v>
      </c>
      <c r="R21" s="19">
        <v>1296</v>
      </c>
      <c r="S21" s="19">
        <f t="shared" si="37"/>
        <v>3815</v>
      </c>
      <c r="T21" s="15">
        <v>16</v>
      </c>
      <c r="U21" s="21" t="s">
        <v>25</v>
      </c>
      <c r="V21" s="19">
        <f t="shared" si="18"/>
        <v>394</v>
      </c>
      <c r="W21" s="19">
        <v>292</v>
      </c>
      <c r="X21" s="23">
        <f t="shared" si="19"/>
        <v>74.11167512690355</v>
      </c>
      <c r="Y21" s="19">
        <v>12359</v>
      </c>
      <c r="Z21" s="19">
        <v>8946</v>
      </c>
      <c r="AA21" s="19">
        <f t="shared" si="38"/>
        <v>21305</v>
      </c>
      <c r="AB21" s="19">
        <f t="shared" si="20"/>
        <v>450</v>
      </c>
      <c r="AC21" s="19">
        <v>416</v>
      </c>
      <c r="AD21" s="23">
        <f t="shared" si="11"/>
        <v>92.44444444444444</v>
      </c>
      <c r="AE21" s="19">
        <v>0</v>
      </c>
      <c r="AF21" s="19">
        <v>6814</v>
      </c>
      <c r="AG21" s="19">
        <f t="shared" si="4"/>
        <v>6814</v>
      </c>
      <c r="AH21" s="19">
        <f t="shared" si="21"/>
        <v>2388</v>
      </c>
      <c r="AI21" s="19">
        <v>1784</v>
      </c>
      <c r="AJ21" s="23">
        <f t="shared" si="22"/>
        <v>74.7068676716918</v>
      </c>
      <c r="AK21" s="19">
        <v>0</v>
      </c>
      <c r="AL21" s="19">
        <v>0</v>
      </c>
      <c r="AM21" s="19">
        <f t="shared" si="23"/>
        <v>0</v>
      </c>
      <c r="AN21" s="15">
        <v>16</v>
      </c>
      <c r="AO21" s="21" t="s">
        <v>25</v>
      </c>
      <c r="AP21" s="19">
        <f t="shared" si="24"/>
        <v>36</v>
      </c>
      <c r="AQ21" s="19">
        <v>16</v>
      </c>
      <c r="AR21" s="23">
        <f t="shared" si="25"/>
        <v>44.44444444444444</v>
      </c>
      <c r="AS21" s="19">
        <v>4816</v>
      </c>
      <c r="AT21" s="19">
        <v>3220</v>
      </c>
      <c r="AU21" s="19">
        <f t="shared" si="39"/>
        <v>8036</v>
      </c>
      <c r="AV21" s="19">
        <f t="shared" si="26"/>
        <v>648</v>
      </c>
      <c r="AW21" s="19">
        <v>581</v>
      </c>
      <c r="AX21" s="24">
        <f t="shared" si="27"/>
        <v>89.6604938271605</v>
      </c>
      <c r="AY21" s="19">
        <v>70267</v>
      </c>
      <c r="AZ21" s="19">
        <v>44155</v>
      </c>
      <c r="BA21" s="19">
        <f t="shared" si="6"/>
        <v>114422</v>
      </c>
      <c r="BB21" s="19">
        <f t="shared" si="28"/>
        <v>36</v>
      </c>
      <c r="BC21" s="19">
        <v>21</v>
      </c>
      <c r="BD21" s="23">
        <f t="shared" si="29"/>
        <v>58.333333333333336</v>
      </c>
      <c r="BE21" s="19">
        <v>5266</v>
      </c>
      <c r="BF21" s="19">
        <v>3142</v>
      </c>
      <c r="BG21" s="19">
        <f t="shared" si="40"/>
        <v>8408</v>
      </c>
      <c r="BH21" s="15">
        <v>16</v>
      </c>
      <c r="BI21" s="21" t="s">
        <v>25</v>
      </c>
      <c r="BJ21" s="19">
        <f t="shared" si="8"/>
        <v>123</v>
      </c>
      <c r="BK21" s="19">
        <v>108</v>
      </c>
      <c r="BL21" s="23">
        <f t="shared" si="30"/>
        <v>87.8048780487805</v>
      </c>
      <c r="BM21" s="19">
        <v>9884</v>
      </c>
      <c r="BN21" s="19">
        <v>2877</v>
      </c>
      <c r="BO21" s="19">
        <f t="shared" si="31"/>
        <v>12761</v>
      </c>
      <c r="BP21" s="19">
        <f t="shared" si="32"/>
        <v>36</v>
      </c>
      <c r="BQ21" s="23">
        <v>7</v>
      </c>
      <c r="BR21" s="46">
        <f t="shared" si="33"/>
        <v>19.444444444444446</v>
      </c>
      <c r="BS21" s="19">
        <v>1948</v>
      </c>
      <c r="BT21" s="19">
        <v>681</v>
      </c>
      <c r="BU21" s="19">
        <f t="shared" si="41"/>
        <v>2629</v>
      </c>
      <c r="BV21" s="19">
        <f t="shared" si="12"/>
        <v>36</v>
      </c>
      <c r="BW21" s="19">
        <v>31</v>
      </c>
      <c r="BX21" s="46">
        <f t="shared" si="34"/>
        <v>86.11111111111111</v>
      </c>
      <c r="BY21" s="15">
        <v>16</v>
      </c>
      <c r="BZ21" s="21" t="s">
        <v>25</v>
      </c>
      <c r="CA21" s="19">
        <f t="shared" si="13"/>
        <v>72</v>
      </c>
      <c r="CB21" s="19">
        <v>57</v>
      </c>
      <c r="CC21" s="54">
        <f t="shared" si="35"/>
        <v>79.16666666666666</v>
      </c>
      <c r="CD21" s="44">
        <v>0</v>
      </c>
      <c r="CE21" s="44">
        <v>0</v>
      </c>
      <c r="CF21" s="19">
        <f t="shared" si="10"/>
        <v>0</v>
      </c>
    </row>
    <row r="22" spans="1:84" ht="12.75">
      <c r="A22" s="15">
        <v>17</v>
      </c>
      <c r="B22" s="16" t="s">
        <v>26</v>
      </c>
      <c r="C22" s="17">
        <v>0</v>
      </c>
      <c r="D22" s="17">
        <v>2</v>
      </c>
      <c r="E22" s="17">
        <v>6</v>
      </c>
      <c r="F22" s="17">
        <v>2</v>
      </c>
      <c r="G22" s="17">
        <f t="shared" si="14"/>
        <v>10</v>
      </c>
      <c r="H22" s="17">
        <f t="shared" si="15"/>
        <v>40</v>
      </c>
      <c r="I22" s="17">
        <v>17</v>
      </c>
      <c r="J22" s="23">
        <f t="shared" si="0"/>
        <v>42.5</v>
      </c>
      <c r="K22" s="19">
        <v>309</v>
      </c>
      <c r="L22" s="19">
        <v>195</v>
      </c>
      <c r="M22" s="19">
        <f t="shared" si="36"/>
        <v>504</v>
      </c>
      <c r="N22" s="17">
        <f t="shared" si="16"/>
        <v>40</v>
      </c>
      <c r="O22" s="19">
        <v>40</v>
      </c>
      <c r="P22" s="19">
        <f t="shared" si="17"/>
        <v>100</v>
      </c>
      <c r="Q22" s="19">
        <v>960</v>
      </c>
      <c r="R22" s="19">
        <v>530</v>
      </c>
      <c r="S22" s="19">
        <f t="shared" si="37"/>
        <v>1490</v>
      </c>
      <c r="T22" s="15">
        <v>17</v>
      </c>
      <c r="U22" s="21" t="s">
        <v>26</v>
      </c>
      <c r="V22" s="19">
        <f t="shared" si="18"/>
        <v>106</v>
      </c>
      <c r="W22" s="19">
        <v>97</v>
      </c>
      <c r="X22" s="23">
        <f t="shared" si="19"/>
        <v>91.50943396226415</v>
      </c>
      <c r="Y22" s="19">
        <v>4012</v>
      </c>
      <c r="Z22" s="19">
        <v>2950</v>
      </c>
      <c r="AA22" s="19">
        <f t="shared" si="38"/>
        <v>6962</v>
      </c>
      <c r="AB22" s="19">
        <f t="shared" si="20"/>
        <v>120</v>
      </c>
      <c r="AC22" s="19">
        <v>112</v>
      </c>
      <c r="AD22" s="23">
        <f t="shared" si="11"/>
        <v>93.33333333333333</v>
      </c>
      <c r="AE22" s="19">
        <v>90</v>
      </c>
      <c r="AF22" s="19">
        <v>2075</v>
      </c>
      <c r="AG22" s="19">
        <f t="shared" si="4"/>
        <v>2165</v>
      </c>
      <c r="AH22" s="19">
        <f t="shared" si="21"/>
        <v>602</v>
      </c>
      <c r="AI22" s="19">
        <v>602</v>
      </c>
      <c r="AJ22" s="23">
        <f t="shared" si="22"/>
        <v>100</v>
      </c>
      <c r="AK22" s="19">
        <v>993</v>
      </c>
      <c r="AL22" s="19">
        <v>536</v>
      </c>
      <c r="AM22" s="19">
        <f t="shared" si="23"/>
        <v>1529</v>
      </c>
      <c r="AN22" s="15">
        <v>17</v>
      </c>
      <c r="AO22" s="21" t="s">
        <v>26</v>
      </c>
      <c r="AP22" s="19">
        <f t="shared" si="24"/>
        <v>10</v>
      </c>
      <c r="AQ22" s="19">
        <v>10</v>
      </c>
      <c r="AR22" s="19">
        <f t="shared" si="25"/>
        <v>100</v>
      </c>
      <c r="AS22" s="19">
        <v>689</v>
      </c>
      <c r="AT22" s="19">
        <v>769</v>
      </c>
      <c r="AU22" s="19">
        <f t="shared" si="39"/>
        <v>1458</v>
      </c>
      <c r="AV22" s="19">
        <f t="shared" si="26"/>
        <v>180</v>
      </c>
      <c r="AW22" s="19">
        <v>103</v>
      </c>
      <c r="AX22" s="24">
        <f t="shared" si="27"/>
        <v>57.22222222222222</v>
      </c>
      <c r="AY22" s="19">
        <v>6397</v>
      </c>
      <c r="AZ22" s="19">
        <v>3390</v>
      </c>
      <c r="BA22" s="19">
        <f t="shared" si="6"/>
        <v>9787</v>
      </c>
      <c r="BB22" s="19">
        <f t="shared" si="28"/>
        <v>10</v>
      </c>
      <c r="BC22" s="19">
        <v>8</v>
      </c>
      <c r="BD22" s="23">
        <f t="shared" si="29"/>
        <v>80</v>
      </c>
      <c r="BE22" s="19">
        <v>743</v>
      </c>
      <c r="BF22" s="19">
        <v>597</v>
      </c>
      <c r="BG22" s="19">
        <f t="shared" si="40"/>
        <v>1340</v>
      </c>
      <c r="BH22" s="15">
        <v>17</v>
      </c>
      <c r="BI22" s="21" t="s">
        <v>26</v>
      </c>
      <c r="BJ22" s="19">
        <f t="shared" si="8"/>
        <v>32</v>
      </c>
      <c r="BK22" s="19">
        <v>27</v>
      </c>
      <c r="BL22" s="23">
        <f>BK22/BJ22*100</f>
        <v>84.375</v>
      </c>
      <c r="BM22" s="19">
        <v>1404</v>
      </c>
      <c r="BN22" s="19">
        <v>758</v>
      </c>
      <c r="BO22" s="19">
        <f t="shared" si="31"/>
        <v>2162</v>
      </c>
      <c r="BP22" s="19">
        <f t="shared" si="32"/>
        <v>10</v>
      </c>
      <c r="BQ22" s="19">
        <v>6</v>
      </c>
      <c r="BR22" s="46">
        <f t="shared" si="33"/>
        <v>60</v>
      </c>
      <c r="BS22" s="19">
        <v>562</v>
      </c>
      <c r="BT22" s="19">
        <v>234</v>
      </c>
      <c r="BU22" s="19">
        <f t="shared" si="41"/>
        <v>796</v>
      </c>
      <c r="BV22" s="19">
        <f t="shared" si="12"/>
        <v>10</v>
      </c>
      <c r="BW22" s="19">
        <v>10</v>
      </c>
      <c r="BX22" s="7">
        <f t="shared" si="34"/>
        <v>100</v>
      </c>
      <c r="BY22" s="15">
        <v>17</v>
      </c>
      <c r="BZ22" s="21" t="s">
        <v>26</v>
      </c>
      <c r="CA22" s="19">
        <f t="shared" si="13"/>
        <v>20</v>
      </c>
      <c r="CB22" s="19">
        <v>13</v>
      </c>
      <c r="CC22" s="7">
        <f t="shared" si="35"/>
        <v>65</v>
      </c>
      <c r="CD22" s="44">
        <v>125</v>
      </c>
      <c r="CE22" s="44">
        <v>68</v>
      </c>
      <c r="CF22" s="19">
        <f t="shared" si="10"/>
        <v>193</v>
      </c>
    </row>
    <row r="23" spans="1:84" ht="17.25" customHeight="1">
      <c r="A23" s="15">
        <v>18</v>
      </c>
      <c r="B23" s="16" t="s">
        <v>62</v>
      </c>
      <c r="C23" s="17">
        <v>2</v>
      </c>
      <c r="D23" s="17">
        <v>0</v>
      </c>
      <c r="E23" s="17">
        <v>5</v>
      </c>
      <c r="F23" s="17">
        <v>0</v>
      </c>
      <c r="G23" s="17">
        <f t="shared" si="14"/>
        <v>7</v>
      </c>
      <c r="H23" s="17">
        <f t="shared" si="15"/>
        <v>24</v>
      </c>
      <c r="I23" s="17">
        <v>4</v>
      </c>
      <c r="J23" s="20">
        <f t="shared" si="0"/>
        <v>16.666666666666664</v>
      </c>
      <c r="K23" s="19">
        <v>180</v>
      </c>
      <c r="L23" s="19">
        <v>45</v>
      </c>
      <c r="M23" s="19">
        <f t="shared" si="36"/>
        <v>225</v>
      </c>
      <c r="N23" s="17">
        <f t="shared" si="16"/>
        <v>24</v>
      </c>
      <c r="O23" s="19">
        <v>20</v>
      </c>
      <c r="P23" s="20">
        <f t="shared" si="17"/>
        <v>83.33333333333334</v>
      </c>
      <c r="Q23" s="19">
        <v>515</v>
      </c>
      <c r="R23" s="19">
        <v>290</v>
      </c>
      <c r="S23" s="19">
        <f t="shared" si="37"/>
        <v>805</v>
      </c>
      <c r="T23" s="15">
        <v>18</v>
      </c>
      <c r="U23" s="21" t="s">
        <v>27</v>
      </c>
      <c r="V23" s="19">
        <f t="shared" si="18"/>
        <v>61</v>
      </c>
      <c r="W23" s="19">
        <v>50</v>
      </c>
      <c r="X23" s="23">
        <f t="shared" si="19"/>
        <v>81.9672131147541</v>
      </c>
      <c r="Y23" s="19">
        <v>1025</v>
      </c>
      <c r="Z23" s="19">
        <v>575</v>
      </c>
      <c r="AA23" s="19">
        <f t="shared" si="38"/>
        <v>1600</v>
      </c>
      <c r="AB23" s="19">
        <f t="shared" si="20"/>
        <v>76</v>
      </c>
      <c r="AC23" s="19">
        <v>50</v>
      </c>
      <c r="AD23" s="23">
        <f t="shared" si="11"/>
        <v>65.78947368421053</v>
      </c>
      <c r="AE23" s="19">
        <v>0</v>
      </c>
      <c r="AF23" s="19">
        <v>795</v>
      </c>
      <c r="AG23" s="19">
        <f t="shared" si="4"/>
        <v>795</v>
      </c>
      <c r="AH23" s="19">
        <f t="shared" si="21"/>
        <v>346</v>
      </c>
      <c r="AI23" s="19">
        <v>346</v>
      </c>
      <c r="AJ23" s="23">
        <f t="shared" si="22"/>
        <v>100</v>
      </c>
      <c r="AK23" s="19">
        <v>1390</v>
      </c>
      <c r="AL23" s="19">
        <v>285</v>
      </c>
      <c r="AM23" s="19">
        <f t="shared" si="23"/>
        <v>1675</v>
      </c>
      <c r="AN23" s="15">
        <v>18</v>
      </c>
      <c r="AO23" s="21" t="s">
        <v>27</v>
      </c>
      <c r="AP23" s="19">
        <f t="shared" si="24"/>
        <v>7</v>
      </c>
      <c r="AQ23" s="19">
        <v>4</v>
      </c>
      <c r="AR23" s="23">
        <f t="shared" si="25"/>
        <v>57.14285714285714</v>
      </c>
      <c r="AS23" s="19">
        <v>463</v>
      </c>
      <c r="AT23" s="19">
        <v>242</v>
      </c>
      <c r="AU23" s="19">
        <f t="shared" si="39"/>
        <v>705</v>
      </c>
      <c r="AV23" s="19">
        <f t="shared" si="26"/>
        <v>126</v>
      </c>
      <c r="AW23" s="19">
        <v>105</v>
      </c>
      <c r="AX23" s="24">
        <f t="shared" si="27"/>
        <v>83.33333333333334</v>
      </c>
      <c r="AY23" s="19">
        <v>1776</v>
      </c>
      <c r="AZ23" s="19">
        <v>995</v>
      </c>
      <c r="BA23" s="19">
        <f t="shared" si="6"/>
        <v>2771</v>
      </c>
      <c r="BB23" s="19">
        <f t="shared" si="28"/>
        <v>7</v>
      </c>
      <c r="BC23" s="19">
        <v>0</v>
      </c>
      <c r="BD23" s="23">
        <f t="shared" si="29"/>
        <v>0</v>
      </c>
      <c r="BE23" s="19">
        <v>0</v>
      </c>
      <c r="BF23" s="19">
        <v>0</v>
      </c>
      <c r="BG23" s="19">
        <f t="shared" si="40"/>
        <v>0</v>
      </c>
      <c r="BH23" s="15">
        <v>18</v>
      </c>
      <c r="BI23" s="21" t="s">
        <v>27</v>
      </c>
      <c r="BJ23" s="19">
        <f t="shared" si="8"/>
        <v>19</v>
      </c>
      <c r="BK23" s="19">
        <v>15</v>
      </c>
      <c r="BL23" s="23">
        <f t="shared" si="30"/>
        <v>78.94736842105263</v>
      </c>
      <c r="BM23" s="19">
        <v>845</v>
      </c>
      <c r="BN23" s="19">
        <v>308</v>
      </c>
      <c r="BO23" s="19">
        <f t="shared" si="31"/>
        <v>1153</v>
      </c>
      <c r="BP23" s="19">
        <f t="shared" si="32"/>
        <v>7</v>
      </c>
      <c r="BQ23" s="19">
        <v>0</v>
      </c>
      <c r="BR23" s="7">
        <f t="shared" si="33"/>
        <v>0</v>
      </c>
      <c r="BS23" s="19">
        <v>0</v>
      </c>
      <c r="BT23" s="19">
        <v>0</v>
      </c>
      <c r="BU23" s="19">
        <f t="shared" si="41"/>
        <v>0</v>
      </c>
      <c r="BV23" s="19">
        <f t="shared" si="12"/>
        <v>7</v>
      </c>
      <c r="BW23" s="19">
        <v>5</v>
      </c>
      <c r="BX23" s="46">
        <f t="shared" si="34"/>
        <v>71.42857142857143</v>
      </c>
      <c r="BY23" s="15">
        <v>18</v>
      </c>
      <c r="BZ23" s="21" t="s">
        <v>27</v>
      </c>
      <c r="CA23" s="19">
        <f t="shared" si="13"/>
        <v>14</v>
      </c>
      <c r="CB23" s="19">
        <v>10</v>
      </c>
      <c r="CC23" s="46">
        <f t="shared" si="35"/>
        <v>71.42857142857143</v>
      </c>
      <c r="CD23" s="44">
        <v>95</v>
      </c>
      <c r="CE23" s="44">
        <v>15</v>
      </c>
      <c r="CF23" s="19">
        <f t="shared" si="10"/>
        <v>110</v>
      </c>
    </row>
    <row r="24" spans="1:84" ht="17.25" customHeight="1">
      <c r="A24" s="15">
        <v>19</v>
      </c>
      <c r="B24" s="16" t="s">
        <v>28</v>
      </c>
      <c r="C24" s="17">
        <v>5</v>
      </c>
      <c r="D24" s="17">
        <v>1</v>
      </c>
      <c r="E24" s="17">
        <v>2</v>
      </c>
      <c r="F24" s="17">
        <v>0</v>
      </c>
      <c r="G24" s="17">
        <f t="shared" si="14"/>
        <v>8</v>
      </c>
      <c r="H24" s="17">
        <f t="shared" si="15"/>
        <v>21</v>
      </c>
      <c r="I24" s="17">
        <v>12</v>
      </c>
      <c r="J24" s="23">
        <f t="shared" si="0"/>
        <v>57.14285714285714</v>
      </c>
      <c r="K24" s="19">
        <v>47</v>
      </c>
      <c r="L24" s="19">
        <v>73</v>
      </c>
      <c r="M24" s="19">
        <f t="shared" si="36"/>
        <v>120</v>
      </c>
      <c r="N24" s="17">
        <f t="shared" si="16"/>
        <v>21</v>
      </c>
      <c r="O24" s="19">
        <v>21</v>
      </c>
      <c r="P24" s="23">
        <f t="shared" si="17"/>
        <v>100</v>
      </c>
      <c r="Q24" s="19">
        <v>540</v>
      </c>
      <c r="R24" s="19">
        <v>300</v>
      </c>
      <c r="S24" s="19">
        <f t="shared" si="37"/>
        <v>840</v>
      </c>
      <c r="T24" s="15">
        <v>19</v>
      </c>
      <c r="U24" s="21" t="s">
        <v>28</v>
      </c>
      <c r="V24" s="19">
        <f t="shared" si="18"/>
        <v>44</v>
      </c>
      <c r="W24" s="19">
        <v>44</v>
      </c>
      <c r="X24" s="23">
        <f t="shared" si="19"/>
        <v>100</v>
      </c>
      <c r="Y24" s="19">
        <v>1704</v>
      </c>
      <c r="Z24" s="19">
        <v>1816</v>
      </c>
      <c r="AA24" s="19">
        <f t="shared" si="38"/>
        <v>3520</v>
      </c>
      <c r="AB24" s="19">
        <f t="shared" si="20"/>
        <v>74</v>
      </c>
      <c r="AC24" s="19">
        <v>74</v>
      </c>
      <c r="AD24" s="23">
        <f t="shared" si="11"/>
        <v>100</v>
      </c>
      <c r="AE24" s="19">
        <v>0</v>
      </c>
      <c r="AF24" s="19">
        <v>1332</v>
      </c>
      <c r="AG24" s="19">
        <f t="shared" si="4"/>
        <v>1332</v>
      </c>
      <c r="AH24" s="19">
        <f t="shared" si="21"/>
        <v>274</v>
      </c>
      <c r="AI24" s="19">
        <v>274</v>
      </c>
      <c r="AJ24" s="23">
        <f t="shared" si="22"/>
        <v>100</v>
      </c>
      <c r="AK24" s="19">
        <v>600</v>
      </c>
      <c r="AL24" s="19">
        <v>300</v>
      </c>
      <c r="AM24" s="19">
        <f t="shared" si="23"/>
        <v>900</v>
      </c>
      <c r="AN24" s="15">
        <v>19</v>
      </c>
      <c r="AO24" s="21" t="s">
        <v>28</v>
      </c>
      <c r="AP24" s="19">
        <f t="shared" si="24"/>
        <v>8</v>
      </c>
      <c r="AQ24" s="19">
        <v>8</v>
      </c>
      <c r="AR24" s="19">
        <f t="shared" si="25"/>
        <v>100</v>
      </c>
      <c r="AS24" s="19">
        <v>650</v>
      </c>
      <c r="AT24" s="19">
        <v>800</v>
      </c>
      <c r="AU24" s="19">
        <f t="shared" si="39"/>
        <v>1450</v>
      </c>
      <c r="AV24" s="19">
        <f t="shared" si="26"/>
        <v>144</v>
      </c>
      <c r="AW24" s="19">
        <v>154</v>
      </c>
      <c r="AX24" s="24">
        <f t="shared" si="27"/>
        <v>106.94444444444444</v>
      </c>
      <c r="AY24" s="19">
        <v>11380</v>
      </c>
      <c r="AZ24" s="19">
        <v>9900</v>
      </c>
      <c r="BA24" s="19">
        <f t="shared" si="6"/>
        <v>21280</v>
      </c>
      <c r="BB24" s="19">
        <f t="shared" si="28"/>
        <v>8</v>
      </c>
      <c r="BC24" s="19">
        <v>8</v>
      </c>
      <c r="BD24" s="19">
        <f t="shared" si="29"/>
        <v>100</v>
      </c>
      <c r="BE24" s="19">
        <v>574</v>
      </c>
      <c r="BF24" s="19">
        <v>425</v>
      </c>
      <c r="BG24" s="19">
        <f>SUM(BE24:BF24)</f>
        <v>999</v>
      </c>
      <c r="BH24" s="15">
        <v>19</v>
      </c>
      <c r="BI24" s="21" t="s">
        <v>28</v>
      </c>
      <c r="BJ24" s="19">
        <f t="shared" si="8"/>
        <v>19</v>
      </c>
      <c r="BK24" s="19">
        <v>19</v>
      </c>
      <c r="BL24" s="23">
        <f t="shared" si="30"/>
        <v>100</v>
      </c>
      <c r="BM24" s="19">
        <v>1200</v>
      </c>
      <c r="BN24" s="19">
        <v>60</v>
      </c>
      <c r="BO24" s="19">
        <f aca="true" t="shared" si="42" ref="BO24:BO34">SUM(BM24:BN24)</f>
        <v>1260</v>
      </c>
      <c r="BP24" s="19">
        <f t="shared" si="32"/>
        <v>8</v>
      </c>
      <c r="BQ24" s="19">
        <v>8</v>
      </c>
      <c r="BR24" s="7">
        <f t="shared" si="33"/>
        <v>100</v>
      </c>
      <c r="BS24" s="19">
        <v>314</v>
      </c>
      <c r="BT24" s="19">
        <v>138</v>
      </c>
      <c r="BU24" s="19">
        <f t="shared" si="41"/>
        <v>452</v>
      </c>
      <c r="BV24" s="19">
        <f t="shared" si="12"/>
        <v>8</v>
      </c>
      <c r="BW24" s="19">
        <v>8</v>
      </c>
      <c r="BX24" s="7">
        <f t="shared" si="34"/>
        <v>100</v>
      </c>
      <c r="BY24" s="15">
        <v>19</v>
      </c>
      <c r="BZ24" s="21" t="s">
        <v>28</v>
      </c>
      <c r="CA24" s="19">
        <f t="shared" si="13"/>
        <v>16</v>
      </c>
      <c r="CB24" s="19">
        <v>16</v>
      </c>
      <c r="CC24" s="7">
        <f t="shared" si="35"/>
        <v>100</v>
      </c>
      <c r="CD24" s="44">
        <v>90</v>
      </c>
      <c r="CE24" s="44">
        <v>30</v>
      </c>
      <c r="CF24" s="19">
        <f t="shared" si="10"/>
        <v>120</v>
      </c>
    </row>
    <row r="25" spans="1:84" ht="19.5" customHeight="1">
      <c r="A25" s="15">
        <v>20</v>
      </c>
      <c r="B25" s="21" t="s">
        <v>29</v>
      </c>
      <c r="C25" s="17">
        <v>3</v>
      </c>
      <c r="D25" s="17">
        <v>5</v>
      </c>
      <c r="E25" s="17">
        <v>3</v>
      </c>
      <c r="F25" s="17">
        <v>0</v>
      </c>
      <c r="G25" s="17">
        <f t="shared" si="14"/>
        <v>11</v>
      </c>
      <c r="H25" s="17">
        <f t="shared" si="15"/>
        <v>33</v>
      </c>
      <c r="I25" s="17">
        <v>10</v>
      </c>
      <c r="J25" s="23">
        <f t="shared" si="0"/>
        <v>30.303030303030305</v>
      </c>
      <c r="K25" s="19">
        <v>194</v>
      </c>
      <c r="L25" s="19">
        <v>113</v>
      </c>
      <c r="M25" s="19">
        <f t="shared" si="36"/>
        <v>307</v>
      </c>
      <c r="N25" s="17">
        <f t="shared" si="16"/>
        <v>33</v>
      </c>
      <c r="O25" s="19">
        <v>8</v>
      </c>
      <c r="P25" s="23">
        <f t="shared" si="17"/>
        <v>24.242424242424242</v>
      </c>
      <c r="Q25" s="19">
        <v>189</v>
      </c>
      <c r="R25" s="19">
        <v>173</v>
      </c>
      <c r="S25" s="19">
        <f t="shared" si="37"/>
        <v>362</v>
      </c>
      <c r="T25" s="15">
        <v>20</v>
      </c>
      <c r="U25" s="21" t="s">
        <v>29</v>
      </c>
      <c r="V25" s="19">
        <f t="shared" si="18"/>
        <v>77</v>
      </c>
      <c r="W25" s="19">
        <v>24</v>
      </c>
      <c r="X25" s="23">
        <f t="shared" si="19"/>
        <v>31.16883116883117</v>
      </c>
      <c r="Y25" s="19">
        <v>542</v>
      </c>
      <c r="Z25" s="19">
        <v>264</v>
      </c>
      <c r="AA25" s="19">
        <f t="shared" si="38"/>
        <v>806</v>
      </c>
      <c r="AB25" s="19">
        <f t="shared" si="20"/>
        <v>110</v>
      </c>
      <c r="AC25" s="19">
        <v>54</v>
      </c>
      <c r="AD25" s="23">
        <f t="shared" si="11"/>
        <v>49.09090909090909</v>
      </c>
      <c r="AE25" s="19">
        <v>0</v>
      </c>
      <c r="AF25" s="19">
        <v>810</v>
      </c>
      <c r="AG25" s="19">
        <f t="shared" si="4"/>
        <v>810</v>
      </c>
      <c r="AH25" s="19">
        <f t="shared" si="21"/>
        <v>444</v>
      </c>
      <c r="AI25" s="19">
        <v>253</v>
      </c>
      <c r="AJ25" s="20">
        <f t="shared" si="22"/>
        <v>56.981981981981974</v>
      </c>
      <c r="AK25" s="19">
        <v>215</v>
      </c>
      <c r="AL25" s="19">
        <v>0</v>
      </c>
      <c r="AM25" s="19">
        <f t="shared" si="23"/>
        <v>215</v>
      </c>
      <c r="AN25" s="15">
        <v>20</v>
      </c>
      <c r="AO25" s="21" t="s">
        <v>29</v>
      </c>
      <c r="AP25" s="19">
        <f t="shared" si="24"/>
        <v>11</v>
      </c>
      <c r="AQ25" s="19">
        <v>1</v>
      </c>
      <c r="AR25" s="23">
        <f t="shared" si="25"/>
        <v>9.090909090909092</v>
      </c>
      <c r="AS25" s="19">
        <v>241</v>
      </c>
      <c r="AT25" s="19">
        <v>115</v>
      </c>
      <c r="AU25" s="19">
        <f t="shared" si="39"/>
        <v>356</v>
      </c>
      <c r="AV25" s="19">
        <f t="shared" si="26"/>
        <v>198</v>
      </c>
      <c r="AW25" s="19">
        <v>31</v>
      </c>
      <c r="AX25" s="24">
        <f t="shared" si="27"/>
        <v>15.656565656565657</v>
      </c>
      <c r="AY25" s="19">
        <v>1002</v>
      </c>
      <c r="AZ25" s="19">
        <v>685</v>
      </c>
      <c r="BA25" s="19">
        <f t="shared" si="6"/>
        <v>1687</v>
      </c>
      <c r="BB25" s="19">
        <f t="shared" si="28"/>
        <v>11</v>
      </c>
      <c r="BC25" s="19">
        <v>1</v>
      </c>
      <c r="BD25" s="23">
        <f t="shared" si="29"/>
        <v>9.090909090909092</v>
      </c>
      <c r="BE25" s="19">
        <v>913</v>
      </c>
      <c r="BF25" s="19">
        <v>426</v>
      </c>
      <c r="BG25" s="19">
        <f t="shared" si="40"/>
        <v>1339</v>
      </c>
      <c r="BH25" s="15">
        <v>20</v>
      </c>
      <c r="BI25" s="21" t="s">
        <v>29</v>
      </c>
      <c r="BJ25" s="19">
        <f t="shared" si="8"/>
        <v>30</v>
      </c>
      <c r="BK25" s="19">
        <v>3</v>
      </c>
      <c r="BL25" s="19">
        <f t="shared" si="30"/>
        <v>10</v>
      </c>
      <c r="BM25" s="19">
        <v>378</v>
      </c>
      <c r="BN25" s="19">
        <v>146</v>
      </c>
      <c r="BO25" s="19">
        <f t="shared" si="42"/>
        <v>524</v>
      </c>
      <c r="BP25" s="19">
        <f t="shared" si="32"/>
        <v>11</v>
      </c>
      <c r="BQ25" s="19">
        <v>0</v>
      </c>
      <c r="BR25" s="7">
        <f t="shared" si="33"/>
        <v>0</v>
      </c>
      <c r="BS25" s="19">
        <v>0</v>
      </c>
      <c r="BT25" s="19">
        <v>0</v>
      </c>
      <c r="BU25" s="19">
        <f t="shared" si="41"/>
        <v>0</v>
      </c>
      <c r="BV25" s="19">
        <f t="shared" si="12"/>
        <v>11</v>
      </c>
      <c r="BW25" s="19">
        <v>0</v>
      </c>
      <c r="BX25" s="7">
        <f t="shared" si="34"/>
        <v>0</v>
      </c>
      <c r="BY25" s="15">
        <v>20</v>
      </c>
      <c r="BZ25" s="21" t="s">
        <v>29</v>
      </c>
      <c r="CA25" s="19">
        <f t="shared" si="13"/>
        <v>22</v>
      </c>
      <c r="CB25" s="19">
        <v>2</v>
      </c>
      <c r="CC25" s="46">
        <f t="shared" si="35"/>
        <v>9.090909090909092</v>
      </c>
      <c r="CD25" s="45">
        <v>19</v>
      </c>
      <c r="CE25" s="45">
        <v>9</v>
      </c>
      <c r="CF25" s="19">
        <f t="shared" si="10"/>
        <v>28</v>
      </c>
    </row>
    <row r="26" spans="1:84" ht="12.75">
      <c r="A26" s="15">
        <v>21</v>
      </c>
      <c r="B26" s="16" t="s">
        <v>64</v>
      </c>
      <c r="C26" s="17">
        <v>5</v>
      </c>
      <c r="D26" s="17">
        <v>9</v>
      </c>
      <c r="E26" s="17">
        <v>6</v>
      </c>
      <c r="F26" s="17">
        <v>10</v>
      </c>
      <c r="G26" s="17">
        <f t="shared" si="14"/>
        <v>30</v>
      </c>
      <c r="H26" s="17">
        <f t="shared" si="15"/>
        <v>111</v>
      </c>
      <c r="I26" s="17">
        <v>44</v>
      </c>
      <c r="J26" s="23">
        <f t="shared" si="0"/>
        <v>39.63963963963964</v>
      </c>
      <c r="K26" s="19">
        <v>308</v>
      </c>
      <c r="L26" s="19">
        <v>132</v>
      </c>
      <c r="M26" s="19">
        <f t="shared" si="36"/>
        <v>440</v>
      </c>
      <c r="N26" s="17">
        <f t="shared" si="16"/>
        <v>111</v>
      </c>
      <c r="O26" s="19">
        <v>96</v>
      </c>
      <c r="P26" s="23">
        <f t="shared" si="17"/>
        <v>86.48648648648648</v>
      </c>
      <c r="Q26" s="19">
        <v>2688</v>
      </c>
      <c r="R26" s="19">
        <v>1152</v>
      </c>
      <c r="S26" s="19">
        <f t="shared" si="37"/>
        <v>3840</v>
      </c>
      <c r="T26" s="15">
        <v>21</v>
      </c>
      <c r="U26" s="21" t="s">
        <v>30</v>
      </c>
      <c r="V26" s="19">
        <f t="shared" si="18"/>
        <v>274</v>
      </c>
      <c r="W26" s="19">
        <v>204</v>
      </c>
      <c r="X26" s="23">
        <f t="shared" si="19"/>
        <v>74.45255474452554</v>
      </c>
      <c r="Y26" s="19">
        <v>8568</v>
      </c>
      <c r="Z26" s="19">
        <v>3672</v>
      </c>
      <c r="AA26" s="19">
        <f t="shared" si="38"/>
        <v>12240</v>
      </c>
      <c r="AB26" s="19">
        <f t="shared" si="20"/>
        <v>342</v>
      </c>
      <c r="AC26" s="19">
        <v>206</v>
      </c>
      <c r="AD26" s="23">
        <f t="shared" si="11"/>
        <v>60.23391812865497</v>
      </c>
      <c r="AE26" s="19">
        <v>0</v>
      </c>
      <c r="AF26" s="19">
        <v>5150</v>
      </c>
      <c r="AG26" s="19">
        <f t="shared" si="4"/>
        <v>5150</v>
      </c>
      <c r="AH26" s="19">
        <f t="shared" si="21"/>
        <v>1646</v>
      </c>
      <c r="AI26" s="19">
        <v>1646</v>
      </c>
      <c r="AJ26" s="20">
        <f t="shared" si="22"/>
        <v>100</v>
      </c>
      <c r="AK26" s="19">
        <v>0</v>
      </c>
      <c r="AL26" s="19">
        <v>0</v>
      </c>
      <c r="AM26" s="19">
        <f t="shared" si="23"/>
        <v>0</v>
      </c>
      <c r="AN26" s="15">
        <v>21</v>
      </c>
      <c r="AO26" s="21" t="s">
        <v>30</v>
      </c>
      <c r="AP26" s="19">
        <f t="shared" si="24"/>
        <v>30</v>
      </c>
      <c r="AQ26" s="19">
        <v>8</v>
      </c>
      <c r="AR26" s="23">
        <f t="shared" si="25"/>
        <v>26.666666666666668</v>
      </c>
      <c r="AS26" s="19">
        <v>672</v>
      </c>
      <c r="AT26" s="19">
        <v>288</v>
      </c>
      <c r="AU26" s="19">
        <f t="shared" si="39"/>
        <v>960</v>
      </c>
      <c r="AV26" s="19">
        <f t="shared" si="26"/>
        <v>540</v>
      </c>
      <c r="AW26" s="19">
        <v>270</v>
      </c>
      <c r="AX26" s="24">
        <f t="shared" si="27"/>
        <v>50</v>
      </c>
      <c r="AY26" s="19">
        <v>5670</v>
      </c>
      <c r="AZ26" s="19">
        <v>2430</v>
      </c>
      <c r="BA26" s="19">
        <f t="shared" si="6"/>
        <v>8100</v>
      </c>
      <c r="BB26" s="19">
        <f t="shared" si="28"/>
        <v>30</v>
      </c>
      <c r="BC26" s="19">
        <v>10</v>
      </c>
      <c r="BD26" s="23">
        <f t="shared" si="29"/>
        <v>33.33333333333333</v>
      </c>
      <c r="BE26" s="19">
        <v>714</v>
      </c>
      <c r="BF26" s="19">
        <v>306</v>
      </c>
      <c r="BG26" s="19">
        <f t="shared" si="40"/>
        <v>1020</v>
      </c>
      <c r="BH26" s="15">
        <v>21</v>
      </c>
      <c r="BI26" s="21" t="s">
        <v>30</v>
      </c>
      <c r="BJ26" s="19">
        <f t="shared" si="8"/>
        <v>95</v>
      </c>
      <c r="BK26" s="19">
        <v>48</v>
      </c>
      <c r="BL26" s="23">
        <f t="shared" si="30"/>
        <v>50.526315789473685</v>
      </c>
      <c r="BM26" s="19">
        <v>5040</v>
      </c>
      <c r="BN26" s="19">
        <v>2110</v>
      </c>
      <c r="BO26" s="19">
        <f t="shared" si="42"/>
        <v>7150</v>
      </c>
      <c r="BP26" s="19">
        <f t="shared" si="32"/>
        <v>30</v>
      </c>
      <c r="BQ26" s="19">
        <v>2</v>
      </c>
      <c r="BR26" s="46">
        <f t="shared" si="33"/>
        <v>6.666666666666667</v>
      </c>
      <c r="BS26" s="19">
        <v>250</v>
      </c>
      <c r="BT26" s="19">
        <v>50</v>
      </c>
      <c r="BU26" s="19">
        <f t="shared" si="41"/>
        <v>300</v>
      </c>
      <c r="BV26" s="19">
        <f t="shared" si="12"/>
        <v>30</v>
      </c>
      <c r="BW26" s="19">
        <v>10</v>
      </c>
      <c r="BX26" s="46">
        <f t="shared" si="34"/>
        <v>33.33333333333333</v>
      </c>
      <c r="BY26" s="15">
        <v>21</v>
      </c>
      <c r="BZ26" s="21" t="s">
        <v>30</v>
      </c>
      <c r="CA26" s="19">
        <f t="shared" si="13"/>
        <v>60</v>
      </c>
      <c r="CB26" s="19">
        <v>15</v>
      </c>
      <c r="CC26" s="46">
        <f t="shared" si="35"/>
        <v>25</v>
      </c>
      <c r="CD26" s="44">
        <v>235</v>
      </c>
      <c r="CE26" s="44">
        <v>65</v>
      </c>
      <c r="CF26" s="19">
        <f t="shared" si="10"/>
        <v>300</v>
      </c>
    </row>
    <row r="27" spans="1:84" ht="18" customHeight="1">
      <c r="A27" s="15">
        <v>22</v>
      </c>
      <c r="B27" s="16" t="s">
        <v>31</v>
      </c>
      <c r="C27" s="17">
        <v>5</v>
      </c>
      <c r="D27" s="17">
        <v>1</v>
      </c>
      <c r="E27" s="17">
        <v>8</v>
      </c>
      <c r="F27" s="17">
        <v>7</v>
      </c>
      <c r="G27" s="17">
        <f t="shared" si="14"/>
        <v>21</v>
      </c>
      <c r="H27" s="17">
        <f t="shared" si="15"/>
        <v>80</v>
      </c>
      <c r="I27" s="17">
        <v>8</v>
      </c>
      <c r="J27" s="19">
        <f t="shared" si="0"/>
        <v>10</v>
      </c>
      <c r="K27" s="19">
        <v>588</v>
      </c>
      <c r="L27" s="19">
        <v>108</v>
      </c>
      <c r="M27" s="19">
        <f t="shared" si="36"/>
        <v>696</v>
      </c>
      <c r="N27" s="17">
        <f t="shared" si="16"/>
        <v>80</v>
      </c>
      <c r="O27" s="19">
        <v>53</v>
      </c>
      <c r="P27" s="19">
        <f t="shared" si="17"/>
        <v>66.25</v>
      </c>
      <c r="Q27" s="19">
        <v>1303</v>
      </c>
      <c r="R27" s="19">
        <v>1048</v>
      </c>
      <c r="S27" s="19">
        <f t="shared" si="37"/>
        <v>2351</v>
      </c>
      <c r="T27" s="15">
        <v>22</v>
      </c>
      <c r="U27" s="21" t="s">
        <v>31</v>
      </c>
      <c r="V27" s="19">
        <f t="shared" si="18"/>
        <v>201</v>
      </c>
      <c r="W27" s="19">
        <v>130</v>
      </c>
      <c r="X27" s="23">
        <f t="shared" si="19"/>
        <v>64.6766169154229</v>
      </c>
      <c r="Y27" s="19">
        <v>16519</v>
      </c>
      <c r="Z27" s="19">
        <v>5738</v>
      </c>
      <c r="AA27" s="19">
        <f t="shared" si="38"/>
        <v>22257</v>
      </c>
      <c r="AB27" s="19">
        <f t="shared" si="20"/>
        <v>244</v>
      </c>
      <c r="AC27" s="19">
        <v>245</v>
      </c>
      <c r="AD27" s="23">
        <f t="shared" si="11"/>
        <v>100.40983606557377</v>
      </c>
      <c r="AE27" s="19">
        <v>192</v>
      </c>
      <c r="AF27" s="19">
        <v>5180</v>
      </c>
      <c r="AG27" s="19">
        <f t="shared" si="4"/>
        <v>5372</v>
      </c>
      <c r="AH27" s="19">
        <f t="shared" si="21"/>
        <v>1208</v>
      </c>
      <c r="AI27" s="19">
        <v>914</v>
      </c>
      <c r="AJ27" s="20">
        <f t="shared" si="22"/>
        <v>75.66225165562915</v>
      </c>
      <c r="AK27" s="19">
        <v>1625</v>
      </c>
      <c r="AL27" s="19">
        <v>0</v>
      </c>
      <c r="AM27" s="19">
        <f t="shared" si="23"/>
        <v>1625</v>
      </c>
      <c r="AN27" s="15">
        <v>22</v>
      </c>
      <c r="AO27" s="21" t="s">
        <v>31</v>
      </c>
      <c r="AP27" s="19">
        <f t="shared" si="24"/>
        <v>21</v>
      </c>
      <c r="AQ27" s="27">
        <v>22</v>
      </c>
      <c r="AR27" s="23">
        <f t="shared" si="25"/>
        <v>104.76190476190477</v>
      </c>
      <c r="AS27" s="19">
        <v>6732</v>
      </c>
      <c r="AT27" s="19">
        <v>4263</v>
      </c>
      <c r="AU27" s="19">
        <f t="shared" si="39"/>
        <v>10995</v>
      </c>
      <c r="AV27" s="19">
        <f t="shared" si="26"/>
        <v>378</v>
      </c>
      <c r="AW27" s="19">
        <v>369</v>
      </c>
      <c r="AX27" s="24">
        <f t="shared" si="27"/>
        <v>97.61904761904762</v>
      </c>
      <c r="AY27" s="19">
        <v>41042</v>
      </c>
      <c r="AZ27" s="19">
        <v>23960</v>
      </c>
      <c r="BA27" s="19">
        <f t="shared" si="6"/>
        <v>65002</v>
      </c>
      <c r="BB27" s="19">
        <f t="shared" si="28"/>
        <v>21</v>
      </c>
      <c r="BC27" s="19">
        <v>10</v>
      </c>
      <c r="BD27" s="23">
        <f t="shared" si="29"/>
        <v>47.61904761904761</v>
      </c>
      <c r="BE27" s="19">
        <v>1672</v>
      </c>
      <c r="BF27" s="19">
        <v>1272</v>
      </c>
      <c r="BG27" s="19">
        <f t="shared" si="40"/>
        <v>2944</v>
      </c>
      <c r="BH27" s="15">
        <v>22</v>
      </c>
      <c r="BI27" s="21" t="s">
        <v>31</v>
      </c>
      <c r="BJ27" s="19">
        <f t="shared" si="8"/>
        <v>65</v>
      </c>
      <c r="BK27" s="19">
        <v>49</v>
      </c>
      <c r="BL27" s="23">
        <f>BK27/BJ27*100</f>
        <v>75.38461538461539</v>
      </c>
      <c r="BM27" s="19">
        <v>15493</v>
      </c>
      <c r="BN27" s="19">
        <v>3623</v>
      </c>
      <c r="BO27" s="19">
        <f t="shared" si="42"/>
        <v>19116</v>
      </c>
      <c r="BP27" s="19">
        <f t="shared" si="32"/>
        <v>21</v>
      </c>
      <c r="BQ27" s="19">
        <v>4</v>
      </c>
      <c r="BR27" s="46">
        <f t="shared" si="33"/>
        <v>19.047619047619047</v>
      </c>
      <c r="BS27" s="19">
        <v>1018</v>
      </c>
      <c r="BT27" s="19">
        <v>292</v>
      </c>
      <c r="BU27" s="19">
        <f t="shared" si="41"/>
        <v>1310</v>
      </c>
      <c r="BV27" s="19">
        <f t="shared" si="12"/>
        <v>21</v>
      </c>
      <c r="BW27" s="19">
        <v>8</v>
      </c>
      <c r="BX27" s="46">
        <f t="shared" si="34"/>
        <v>38.095238095238095</v>
      </c>
      <c r="BY27" s="15">
        <v>22</v>
      </c>
      <c r="BZ27" s="21" t="s">
        <v>31</v>
      </c>
      <c r="CA27" s="19">
        <f t="shared" si="13"/>
        <v>42</v>
      </c>
      <c r="CB27" s="19">
        <v>26</v>
      </c>
      <c r="CC27" s="46">
        <f t="shared" si="35"/>
        <v>61.904761904761905</v>
      </c>
      <c r="CD27" s="44">
        <v>364</v>
      </c>
      <c r="CE27" s="44">
        <v>129</v>
      </c>
      <c r="CF27" s="19">
        <f t="shared" si="10"/>
        <v>493</v>
      </c>
    </row>
    <row r="28" spans="1:84" ht="12.75" customHeight="1">
      <c r="A28" s="15">
        <v>23</v>
      </c>
      <c r="B28" s="16" t="s">
        <v>32</v>
      </c>
      <c r="C28" s="17">
        <v>1</v>
      </c>
      <c r="D28" s="17">
        <v>1</v>
      </c>
      <c r="E28" s="17">
        <v>14</v>
      </c>
      <c r="F28" s="17">
        <v>16</v>
      </c>
      <c r="G28" s="17">
        <f t="shared" si="14"/>
        <v>32</v>
      </c>
      <c r="H28" s="17">
        <f t="shared" si="15"/>
        <v>141</v>
      </c>
      <c r="I28" s="17">
        <v>11</v>
      </c>
      <c r="J28" s="23">
        <f t="shared" si="0"/>
        <v>7.801418439716312</v>
      </c>
      <c r="K28" s="19">
        <v>767</v>
      </c>
      <c r="L28" s="19">
        <v>706</v>
      </c>
      <c r="M28" s="19">
        <f t="shared" si="36"/>
        <v>1473</v>
      </c>
      <c r="N28" s="17">
        <f t="shared" si="16"/>
        <v>141</v>
      </c>
      <c r="O28" s="19">
        <v>91</v>
      </c>
      <c r="P28" s="23">
        <f t="shared" si="17"/>
        <v>64.53900709219859</v>
      </c>
      <c r="Q28" s="19">
        <v>3039</v>
      </c>
      <c r="R28" s="19">
        <v>769</v>
      </c>
      <c r="S28" s="19">
        <f t="shared" si="37"/>
        <v>3808</v>
      </c>
      <c r="T28" s="15">
        <v>23</v>
      </c>
      <c r="U28" s="21" t="s">
        <v>32</v>
      </c>
      <c r="V28" s="19">
        <f t="shared" si="18"/>
        <v>372</v>
      </c>
      <c r="W28" s="19">
        <v>231</v>
      </c>
      <c r="X28" s="23">
        <f t="shared" si="19"/>
        <v>62.096774193548384</v>
      </c>
      <c r="Y28" s="19">
        <v>16519</v>
      </c>
      <c r="Z28" s="19">
        <v>4071</v>
      </c>
      <c r="AA28" s="19">
        <f t="shared" si="38"/>
        <v>20590</v>
      </c>
      <c r="AB28" s="19">
        <f t="shared" si="20"/>
        <v>410</v>
      </c>
      <c r="AC28" s="19">
        <v>354</v>
      </c>
      <c r="AD28" s="23">
        <f t="shared" si="11"/>
        <v>86.34146341463415</v>
      </c>
      <c r="AE28" s="19">
        <v>557</v>
      </c>
      <c r="AF28" s="19">
        <v>5759</v>
      </c>
      <c r="AG28" s="19">
        <f t="shared" si="4"/>
        <v>6316</v>
      </c>
      <c r="AH28" s="19">
        <f t="shared" si="21"/>
        <v>2214</v>
      </c>
      <c r="AI28" s="19">
        <v>634</v>
      </c>
      <c r="AJ28" s="23">
        <f t="shared" si="22"/>
        <v>28.63595302619693</v>
      </c>
      <c r="AK28" s="19">
        <v>0</v>
      </c>
      <c r="AL28" s="19">
        <v>0</v>
      </c>
      <c r="AM28" s="19">
        <f t="shared" si="23"/>
        <v>0</v>
      </c>
      <c r="AN28" s="15">
        <v>23</v>
      </c>
      <c r="AO28" s="21" t="s">
        <v>32</v>
      </c>
      <c r="AP28" s="19">
        <f t="shared" si="24"/>
        <v>32</v>
      </c>
      <c r="AQ28" s="19">
        <v>10</v>
      </c>
      <c r="AR28" s="23">
        <f t="shared" si="25"/>
        <v>31.25</v>
      </c>
      <c r="AS28" s="19">
        <v>1734</v>
      </c>
      <c r="AT28" s="19">
        <v>713</v>
      </c>
      <c r="AU28" s="19">
        <f>SUM(AS28:AT28)</f>
        <v>2447</v>
      </c>
      <c r="AV28" s="19">
        <f t="shared" si="26"/>
        <v>576</v>
      </c>
      <c r="AW28" s="19">
        <v>502</v>
      </c>
      <c r="AX28" s="24">
        <f t="shared" si="27"/>
        <v>87.15277777777779</v>
      </c>
      <c r="AY28" s="19">
        <v>70603</v>
      </c>
      <c r="AZ28" s="19">
        <v>27429</v>
      </c>
      <c r="BA28" s="19">
        <f t="shared" si="6"/>
        <v>98032</v>
      </c>
      <c r="BB28" s="19">
        <f t="shared" si="28"/>
        <v>32</v>
      </c>
      <c r="BC28" s="19">
        <v>8</v>
      </c>
      <c r="BD28" s="23">
        <f t="shared" si="29"/>
        <v>25</v>
      </c>
      <c r="BE28" s="19">
        <v>867</v>
      </c>
      <c r="BF28" s="19">
        <v>204</v>
      </c>
      <c r="BG28" s="19">
        <f t="shared" si="40"/>
        <v>1071</v>
      </c>
      <c r="BH28" s="15">
        <v>23</v>
      </c>
      <c r="BI28" s="21" t="s">
        <v>32</v>
      </c>
      <c r="BJ28" s="19">
        <f t="shared" si="8"/>
        <v>111</v>
      </c>
      <c r="BK28" s="19">
        <v>68</v>
      </c>
      <c r="BL28" s="23">
        <f>BK28/BJ28*100</f>
        <v>61.261261261261254</v>
      </c>
      <c r="BM28" s="19">
        <v>8917</v>
      </c>
      <c r="BN28" s="19">
        <v>804</v>
      </c>
      <c r="BO28" s="19">
        <f t="shared" si="42"/>
        <v>9721</v>
      </c>
      <c r="BP28" s="19">
        <f t="shared" si="32"/>
        <v>32</v>
      </c>
      <c r="BQ28" s="19">
        <v>3</v>
      </c>
      <c r="BR28" s="46">
        <f t="shared" si="33"/>
        <v>9.375</v>
      </c>
      <c r="BS28" s="19">
        <v>405</v>
      </c>
      <c r="BT28" s="19">
        <v>59</v>
      </c>
      <c r="BU28" s="19">
        <f t="shared" si="41"/>
        <v>464</v>
      </c>
      <c r="BV28" s="19">
        <f t="shared" si="12"/>
        <v>32</v>
      </c>
      <c r="BW28" s="19">
        <v>27</v>
      </c>
      <c r="BX28" s="46">
        <f t="shared" si="34"/>
        <v>84.375</v>
      </c>
      <c r="BY28" s="15">
        <v>23</v>
      </c>
      <c r="BZ28" s="21" t="s">
        <v>32</v>
      </c>
      <c r="CA28" s="19">
        <f t="shared" si="13"/>
        <v>64</v>
      </c>
      <c r="CB28" s="19">
        <v>29</v>
      </c>
      <c r="CC28" s="46">
        <f t="shared" si="35"/>
        <v>45.3125</v>
      </c>
      <c r="CD28" s="44">
        <v>0</v>
      </c>
      <c r="CE28" s="44">
        <v>0</v>
      </c>
      <c r="CF28" s="19">
        <f t="shared" si="10"/>
        <v>0</v>
      </c>
    </row>
    <row r="29" spans="1:84" ht="12.75">
      <c r="A29" s="15">
        <v>24</v>
      </c>
      <c r="B29" s="21" t="s">
        <v>33</v>
      </c>
      <c r="C29" s="17">
        <v>1</v>
      </c>
      <c r="D29" s="17">
        <v>2</v>
      </c>
      <c r="E29" s="17">
        <v>1</v>
      </c>
      <c r="F29" s="17">
        <v>0</v>
      </c>
      <c r="G29" s="17">
        <f t="shared" si="14"/>
        <v>4</v>
      </c>
      <c r="H29" s="17">
        <f t="shared" si="15"/>
        <v>12</v>
      </c>
      <c r="I29" s="17">
        <v>0</v>
      </c>
      <c r="J29" s="20">
        <f t="shared" si="0"/>
        <v>0</v>
      </c>
      <c r="K29" s="19">
        <v>0</v>
      </c>
      <c r="L29" s="19">
        <v>0</v>
      </c>
      <c r="M29" s="19">
        <f t="shared" si="36"/>
        <v>0</v>
      </c>
      <c r="N29" s="17">
        <f t="shared" si="16"/>
        <v>12</v>
      </c>
      <c r="O29" s="19">
        <v>2</v>
      </c>
      <c r="P29" s="23">
        <f t="shared" si="17"/>
        <v>16.666666666666664</v>
      </c>
      <c r="Q29" s="19">
        <v>54</v>
      </c>
      <c r="R29" s="19">
        <v>26</v>
      </c>
      <c r="S29" s="19">
        <f t="shared" si="37"/>
        <v>80</v>
      </c>
      <c r="T29" s="15">
        <v>24</v>
      </c>
      <c r="U29" s="21" t="s">
        <v>33</v>
      </c>
      <c r="V29" s="19">
        <f t="shared" si="18"/>
        <v>28</v>
      </c>
      <c r="W29" s="19">
        <v>0</v>
      </c>
      <c r="X29" s="23">
        <f t="shared" si="19"/>
        <v>0</v>
      </c>
      <c r="Y29" s="19">
        <v>0</v>
      </c>
      <c r="Z29" s="19">
        <v>0</v>
      </c>
      <c r="AA29" s="19">
        <f t="shared" si="38"/>
        <v>0</v>
      </c>
      <c r="AB29" s="19">
        <f t="shared" si="20"/>
        <v>40</v>
      </c>
      <c r="AC29" s="19">
        <v>8</v>
      </c>
      <c r="AD29" s="19">
        <f t="shared" si="11"/>
        <v>20</v>
      </c>
      <c r="AE29" s="19">
        <v>0</v>
      </c>
      <c r="AF29" s="19">
        <v>120</v>
      </c>
      <c r="AG29" s="19">
        <f t="shared" si="4"/>
        <v>120</v>
      </c>
      <c r="AH29" s="19">
        <f t="shared" si="21"/>
        <v>161</v>
      </c>
      <c r="AI29" s="19">
        <v>92</v>
      </c>
      <c r="AJ29" s="23">
        <f t="shared" si="22"/>
        <v>57.14285714285714</v>
      </c>
      <c r="AK29" s="19">
        <v>0</v>
      </c>
      <c r="AL29" s="19">
        <v>0</v>
      </c>
      <c r="AM29" s="19">
        <f t="shared" si="23"/>
        <v>0</v>
      </c>
      <c r="AN29" s="15">
        <v>24</v>
      </c>
      <c r="AO29" s="21" t="s">
        <v>33</v>
      </c>
      <c r="AP29" s="19">
        <f t="shared" si="24"/>
        <v>4</v>
      </c>
      <c r="AQ29" s="19">
        <v>0</v>
      </c>
      <c r="AR29" s="19">
        <f t="shared" si="25"/>
        <v>0</v>
      </c>
      <c r="AS29" s="19">
        <v>0</v>
      </c>
      <c r="AT29" s="19">
        <v>0</v>
      </c>
      <c r="AU29" s="19">
        <f t="shared" si="39"/>
        <v>0</v>
      </c>
      <c r="AV29" s="19">
        <f t="shared" si="26"/>
        <v>72</v>
      </c>
      <c r="AW29" s="19">
        <v>4</v>
      </c>
      <c r="AX29" s="24">
        <f t="shared" si="27"/>
        <v>5.555555555555555</v>
      </c>
      <c r="AY29" s="19">
        <v>550</v>
      </c>
      <c r="AZ29" s="19">
        <v>120</v>
      </c>
      <c r="BA29" s="19">
        <f t="shared" si="6"/>
        <v>670</v>
      </c>
      <c r="BB29" s="19">
        <f t="shared" si="28"/>
        <v>4</v>
      </c>
      <c r="BC29" s="19">
        <v>0</v>
      </c>
      <c r="BD29" s="19">
        <f t="shared" si="29"/>
        <v>0</v>
      </c>
      <c r="BE29" s="19">
        <v>0</v>
      </c>
      <c r="BF29" s="19">
        <v>0</v>
      </c>
      <c r="BG29" s="19">
        <f t="shared" si="40"/>
        <v>0</v>
      </c>
      <c r="BH29" s="15">
        <v>24</v>
      </c>
      <c r="BI29" s="21" t="s">
        <v>33</v>
      </c>
      <c r="BJ29" s="19">
        <f t="shared" si="8"/>
        <v>11</v>
      </c>
      <c r="BK29" s="19">
        <v>0</v>
      </c>
      <c r="BL29" s="19">
        <f t="shared" si="30"/>
        <v>0</v>
      </c>
      <c r="BM29" s="19">
        <v>0</v>
      </c>
      <c r="BN29" s="19">
        <v>0</v>
      </c>
      <c r="BO29" s="19">
        <f t="shared" si="42"/>
        <v>0</v>
      </c>
      <c r="BP29" s="19">
        <f t="shared" si="32"/>
        <v>4</v>
      </c>
      <c r="BQ29" s="19">
        <v>0</v>
      </c>
      <c r="BR29" s="7">
        <f t="shared" si="33"/>
        <v>0</v>
      </c>
      <c r="BS29" s="19">
        <v>0</v>
      </c>
      <c r="BT29" s="19">
        <v>0</v>
      </c>
      <c r="BU29" s="19">
        <f t="shared" si="41"/>
        <v>0</v>
      </c>
      <c r="BV29" s="19">
        <f t="shared" si="12"/>
        <v>4</v>
      </c>
      <c r="BW29" s="19">
        <v>0</v>
      </c>
      <c r="BX29" s="7">
        <f t="shared" si="34"/>
        <v>0</v>
      </c>
      <c r="BY29" s="15">
        <v>24</v>
      </c>
      <c r="BZ29" s="21" t="s">
        <v>33</v>
      </c>
      <c r="CA29" s="19">
        <f t="shared" si="13"/>
        <v>8</v>
      </c>
      <c r="CB29" s="19">
        <v>0</v>
      </c>
      <c r="CC29" s="7">
        <f t="shared" si="35"/>
        <v>0</v>
      </c>
      <c r="CD29" s="44">
        <v>0</v>
      </c>
      <c r="CE29" s="44">
        <v>0</v>
      </c>
      <c r="CF29" s="19">
        <f t="shared" si="10"/>
        <v>0</v>
      </c>
    </row>
    <row r="30" spans="1:84" ht="15.75" customHeight="1">
      <c r="A30" s="15">
        <v>25</v>
      </c>
      <c r="B30" s="16" t="s">
        <v>34</v>
      </c>
      <c r="C30" s="17">
        <v>0</v>
      </c>
      <c r="D30" s="17">
        <v>0</v>
      </c>
      <c r="E30" s="17">
        <v>4</v>
      </c>
      <c r="F30" s="17">
        <v>28</v>
      </c>
      <c r="G30" s="17">
        <f t="shared" si="14"/>
        <v>32</v>
      </c>
      <c r="H30" s="17">
        <f t="shared" si="15"/>
        <v>156</v>
      </c>
      <c r="I30" s="17">
        <v>1</v>
      </c>
      <c r="J30" s="23">
        <f>I30/H30*100</f>
        <v>0.641025641025641</v>
      </c>
      <c r="K30" s="19">
        <v>46</v>
      </c>
      <c r="L30" s="19">
        <v>21</v>
      </c>
      <c r="M30" s="19">
        <f t="shared" si="36"/>
        <v>67</v>
      </c>
      <c r="N30" s="17">
        <f t="shared" si="16"/>
        <v>156</v>
      </c>
      <c r="O30" s="19">
        <v>117</v>
      </c>
      <c r="P30" s="23">
        <f t="shared" si="17"/>
        <v>75</v>
      </c>
      <c r="Q30" s="19">
        <v>2523</v>
      </c>
      <c r="R30" s="19">
        <v>2472</v>
      </c>
      <c r="S30" s="19">
        <f t="shared" si="37"/>
        <v>4995</v>
      </c>
      <c r="T30" s="15">
        <v>25</v>
      </c>
      <c r="U30" s="21" t="s">
        <v>34</v>
      </c>
      <c r="V30" s="19">
        <f t="shared" si="18"/>
        <v>408</v>
      </c>
      <c r="W30" s="19">
        <v>186</v>
      </c>
      <c r="X30" s="20">
        <f t="shared" si="19"/>
        <v>45.588235294117645</v>
      </c>
      <c r="Y30" s="19">
        <v>20256</v>
      </c>
      <c r="Z30" s="19">
        <v>16501</v>
      </c>
      <c r="AA30" s="19">
        <f t="shared" si="38"/>
        <v>36757</v>
      </c>
      <c r="AB30" s="19">
        <f t="shared" si="20"/>
        <v>440</v>
      </c>
      <c r="AC30" s="19">
        <v>296</v>
      </c>
      <c r="AD30" s="23">
        <f t="shared" si="11"/>
        <v>67.27272727272727</v>
      </c>
      <c r="AE30" s="19">
        <v>157</v>
      </c>
      <c r="AF30" s="19">
        <v>4983</v>
      </c>
      <c r="AG30" s="19">
        <f t="shared" si="4"/>
        <v>5140</v>
      </c>
      <c r="AH30" s="19">
        <f t="shared" si="21"/>
        <v>2536</v>
      </c>
      <c r="AI30" s="19">
        <v>854</v>
      </c>
      <c r="AJ30" s="23">
        <f t="shared" si="22"/>
        <v>33.67507886435332</v>
      </c>
      <c r="AK30" s="19">
        <v>1400</v>
      </c>
      <c r="AL30" s="19">
        <v>650</v>
      </c>
      <c r="AM30" s="19">
        <f t="shared" si="23"/>
        <v>2050</v>
      </c>
      <c r="AN30" s="15">
        <v>25</v>
      </c>
      <c r="AO30" s="21" t="s">
        <v>34</v>
      </c>
      <c r="AP30" s="19">
        <f t="shared" si="24"/>
        <v>32</v>
      </c>
      <c r="AQ30" s="19">
        <v>28</v>
      </c>
      <c r="AR30" s="20">
        <f t="shared" si="25"/>
        <v>87.5</v>
      </c>
      <c r="AS30" s="19">
        <v>5429</v>
      </c>
      <c r="AT30" s="19">
        <v>3414</v>
      </c>
      <c r="AU30" s="19">
        <f t="shared" si="39"/>
        <v>8843</v>
      </c>
      <c r="AV30" s="19">
        <f t="shared" si="26"/>
        <v>576</v>
      </c>
      <c r="AW30" s="19">
        <v>449</v>
      </c>
      <c r="AX30" s="24">
        <f t="shared" si="27"/>
        <v>77.95138888888889</v>
      </c>
      <c r="AY30" s="19">
        <v>15251</v>
      </c>
      <c r="AZ30" s="19">
        <v>12771</v>
      </c>
      <c r="BA30" s="19">
        <f t="shared" si="6"/>
        <v>28022</v>
      </c>
      <c r="BB30" s="19">
        <f t="shared" si="28"/>
        <v>32</v>
      </c>
      <c r="BC30" s="19">
        <v>13</v>
      </c>
      <c r="BD30" s="23">
        <f t="shared" si="29"/>
        <v>40.625</v>
      </c>
      <c r="BE30" s="19">
        <v>3035</v>
      </c>
      <c r="BF30" s="19">
        <v>2164</v>
      </c>
      <c r="BG30" s="19">
        <f t="shared" si="40"/>
        <v>5199</v>
      </c>
      <c r="BH30" s="15">
        <v>25</v>
      </c>
      <c r="BI30" s="21" t="s">
        <v>34</v>
      </c>
      <c r="BJ30" s="27">
        <f t="shared" si="8"/>
        <v>124</v>
      </c>
      <c r="BK30" s="27">
        <v>140</v>
      </c>
      <c r="BL30" s="23">
        <f t="shared" si="30"/>
        <v>112.90322580645163</v>
      </c>
      <c r="BM30" s="19">
        <v>7586</v>
      </c>
      <c r="BN30" s="19">
        <v>1807</v>
      </c>
      <c r="BO30" s="19">
        <f t="shared" si="42"/>
        <v>9393</v>
      </c>
      <c r="BP30" s="19">
        <f t="shared" si="32"/>
        <v>32</v>
      </c>
      <c r="BQ30" s="19">
        <v>40</v>
      </c>
      <c r="BR30" s="7">
        <f t="shared" si="33"/>
        <v>125</v>
      </c>
      <c r="BS30" s="19">
        <v>1938</v>
      </c>
      <c r="BT30" s="19">
        <v>416</v>
      </c>
      <c r="BU30" s="19">
        <f t="shared" si="41"/>
        <v>2354</v>
      </c>
      <c r="BV30" s="19">
        <f t="shared" si="12"/>
        <v>32</v>
      </c>
      <c r="BW30" s="19">
        <v>32</v>
      </c>
      <c r="BX30" s="7">
        <f t="shared" si="34"/>
        <v>100</v>
      </c>
      <c r="BY30" s="15">
        <v>25</v>
      </c>
      <c r="BZ30" s="21" t="s">
        <v>34</v>
      </c>
      <c r="CA30" s="19">
        <f t="shared" si="13"/>
        <v>64</v>
      </c>
      <c r="CB30" s="19">
        <v>14</v>
      </c>
      <c r="CC30" s="46">
        <f t="shared" si="35"/>
        <v>21.875</v>
      </c>
      <c r="CD30" s="44">
        <v>460</v>
      </c>
      <c r="CE30" s="44">
        <v>131</v>
      </c>
      <c r="CF30" s="19">
        <f t="shared" si="10"/>
        <v>591</v>
      </c>
    </row>
    <row r="31" spans="1:84" ht="15.75" customHeight="1">
      <c r="A31" s="15">
        <v>26</v>
      </c>
      <c r="B31" s="21" t="s">
        <v>35</v>
      </c>
      <c r="C31" s="17">
        <v>0</v>
      </c>
      <c r="D31" s="17">
        <v>1</v>
      </c>
      <c r="E31" s="17">
        <v>3</v>
      </c>
      <c r="F31" s="17">
        <v>0</v>
      </c>
      <c r="G31" s="17">
        <f t="shared" si="14"/>
        <v>4</v>
      </c>
      <c r="H31" s="17">
        <f t="shared" si="15"/>
        <v>15</v>
      </c>
      <c r="I31" s="17">
        <v>11</v>
      </c>
      <c r="J31" s="23">
        <f t="shared" si="0"/>
        <v>73.33333333333333</v>
      </c>
      <c r="K31" s="19">
        <v>344</v>
      </c>
      <c r="L31" s="19">
        <v>16</v>
      </c>
      <c r="M31" s="19">
        <f t="shared" si="36"/>
        <v>360</v>
      </c>
      <c r="N31" s="17">
        <f t="shared" si="16"/>
        <v>15</v>
      </c>
      <c r="O31" s="19">
        <v>9</v>
      </c>
      <c r="P31" s="20">
        <f t="shared" si="17"/>
        <v>60</v>
      </c>
      <c r="Q31" s="19">
        <v>312</v>
      </c>
      <c r="R31" s="19">
        <v>64</v>
      </c>
      <c r="S31" s="19">
        <f t="shared" si="37"/>
        <v>376</v>
      </c>
      <c r="T31" s="15">
        <v>26</v>
      </c>
      <c r="U31" s="21" t="s">
        <v>35</v>
      </c>
      <c r="V31" s="19">
        <f t="shared" si="18"/>
        <v>40</v>
      </c>
      <c r="W31" s="19">
        <v>10</v>
      </c>
      <c r="X31" s="19">
        <f t="shared" si="19"/>
        <v>25</v>
      </c>
      <c r="Y31" s="19">
        <v>536</v>
      </c>
      <c r="Z31" s="19">
        <v>411</v>
      </c>
      <c r="AA31" s="19">
        <f t="shared" si="38"/>
        <v>947</v>
      </c>
      <c r="AB31" s="19">
        <f t="shared" si="20"/>
        <v>46</v>
      </c>
      <c r="AC31" s="19">
        <v>20</v>
      </c>
      <c r="AD31" s="20">
        <f t="shared" si="11"/>
        <v>43.47826086956522</v>
      </c>
      <c r="AE31" s="19">
        <v>0</v>
      </c>
      <c r="AF31" s="19">
        <v>357</v>
      </c>
      <c r="AG31" s="19">
        <f t="shared" si="4"/>
        <v>357</v>
      </c>
      <c r="AH31" s="19">
        <f t="shared" si="21"/>
        <v>219</v>
      </c>
      <c r="AI31" s="19">
        <v>182</v>
      </c>
      <c r="AJ31" s="23">
        <f t="shared" si="22"/>
        <v>83.10502283105022</v>
      </c>
      <c r="AK31" s="19"/>
      <c r="AL31" s="19"/>
      <c r="AM31" s="19">
        <f t="shared" si="23"/>
        <v>0</v>
      </c>
      <c r="AN31" s="15">
        <v>26</v>
      </c>
      <c r="AO31" s="21" t="s">
        <v>35</v>
      </c>
      <c r="AP31" s="19">
        <f t="shared" si="24"/>
        <v>4</v>
      </c>
      <c r="AQ31" s="19">
        <v>0</v>
      </c>
      <c r="AR31" s="19">
        <f t="shared" si="25"/>
        <v>0</v>
      </c>
      <c r="AS31" s="19">
        <v>0</v>
      </c>
      <c r="AT31" s="19">
        <v>0</v>
      </c>
      <c r="AU31" s="19">
        <f t="shared" si="39"/>
        <v>0</v>
      </c>
      <c r="AV31" s="19">
        <f t="shared" si="26"/>
        <v>72</v>
      </c>
      <c r="AW31" s="19">
        <v>34</v>
      </c>
      <c r="AX31" s="24">
        <f t="shared" si="27"/>
        <v>47.22222222222222</v>
      </c>
      <c r="AY31" s="19">
        <v>1749</v>
      </c>
      <c r="AZ31" s="19">
        <v>970</v>
      </c>
      <c r="BA31" s="19">
        <f t="shared" si="6"/>
        <v>2719</v>
      </c>
      <c r="BB31" s="19">
        <f t="shared" si="28"/>
        <v>4</v>
      </c>
      <c r="BC31" s="19">
        <v>0</v>
      </c>
      <c r="BD31" s="19">
        <f t="shared" si="29"/>
        <v>0</v>
      </c>
      <c r="BE31" s="19">
        <v>0</v>
      </c>
      <c r="BF31" s="19">
        <v>0</v>
      </c>
      <c r="BG31" s="19">
        <f t="shared" si="40"/>
        <v>0</v>
      </c>
      <c r="BH31" s="15">
        <v>26</v>
      </c>
      <c r="BI31" s="21" t="s">
        <v>35</v>
      </c>
      <c r="BJ31" s="19">
        <f t="shared" si="8"/>
        <v>12</v>
      </c>
      <c r="BK31" s="19">
        <v>1</v>
      </c>
      <c r="BL31" s="23">
        <f t="shared" si="30"/>
        <v>8.333333333333332</v>
      </c>
      <c r="BM31" s="19">
        <v>156</v>
      </c>
      <c r="BN31" s="19">
        <v>64</v>
      </c>
      <c r="BO31" s="19">
        <f t="shared" si="42"/>
        <v>220</v>
      </c>
      <c r="BP31" s="19">
        <f t="shared" si="32"/>
        <v>4</v>
      </c>
      <c r="BQ31" s="19">
        <v>0</v>
      </c>
      <c r="BR31" s="7">
        <f t="shared" si="33"/>
        <v>0</v>
      </c>
      <c r="BS31" s="19">
        <v>0</v>
      </c>
      <c r="BT31" s="19">
        <v>0</v>
      </c>
      <c r="BU31" s="19">
        <f t="shared" si="41"/>
        <v>0</v>
      </c>
      <c r="BV31" s="19">
        <f t="shared" si="12"/>
        <v>4</v>
      </c>
      <c r="BW31" s="19">
        <v>0</v>
      </c>
      <c r="BX31" s="7">
        <f t="shared" si="34"/>
        <v>0</v>
      </c>
      <c r="BY31" s="15">
        <v>26</v>
      </c>
      <c r="BZ31" s="21" t="s">
        <v>35</v>
      </c>
      <c r="CA31" s="19">
        <f t="shared" si="13"/>
        <v>8</v>
      </c>
      <c r="CB31" s="19">
        <v>0</v>
      </c>
      <c r="CC31" s="7">
        <f t="shared" si="35"/>
        <v>0</v>
      </c>
      <c r="CD31" s="44">
        <v>0</v>
      </c>
      <c r="CE31" s="44">
        <v>0</v>
      </c>
      <c r="CF31" s="19">
        <f t="shared" si="10"/>
        <v>0</v>
      </c>
    </row>
    <row r="32" spans="1:84" ht="14.25" customHeight="1">
      <c r="A32" s="15">
        <v>27</v>
      </c>
      <c r="B32" s="16" t="s">
        <v>36</v>
      </c>
      <c r="C32" s="17">
        <v>12</v>
      </c>
      <c r="D32" s="17">
        <v>5</v>
      </c>
      <c r="E32" s="17">
        <v>13</v>
      </c>
      <c r="F32" s="17">
        <v>41</v>
      </c>
      <c r="G32" s="17">
        <f t="shared" si="14"/>
        <v>71</v>
      </c>
      <c r="H32" s="17">
        <f t="shared" si="15"/>
        <v>296</v>
      </c>
      <c r="I32" s="17">
        <v>125</v>
      </c>
      <c r="J32" s="23">
        <f t="shared" si="0"/>
        <v>42.22972972972973</v>
      </c>
      <c r="K32" s="19">
        <v>13151</v>
      </c>
      <c r="L32" s="19">
        <v>3203</v>
      </c>
      <c r="M32" s="19">
        <f t="shared" si="36"/>
        <v>16354</v>
      </c>
      <c r="N32" s="17">
        <f t="shared" si="16"/>
        <v>296</v>
      </c>
      <c r="O32" s="19">
        <v>257</v>
      </c>
      <c r="P32" s="23">
        <f t="shared" si="17"/>
        <v>86.82432432432432</v>
      </c>
      <c r="Q32" s="19">
        <v>7647</v>
      </c>
      <c r="R32" s="19">
        <v>3812</v>
      </c>
      <c r="S32" s="19">
        <f t="shared" si="37"/>
        <v>11459</v>
      </c>
      <c r="T32" s="15">
        <v>27</v>
      </c>
      <c r="U32" s="21" t="s">
        <v>36</v>
      </c>
      <c r="V32" s="19">
        <f t="shared" si="18"/>
        <v>747</v>
      </c>
      <c r="W32" s="19">
        <v>619</v>
      </c>
      <c r="X32" s="23">
        <f t="shared" si="19"/>
        <v>82.86479250334672</v>
      </c>
      <c r="Y32" s="19">
        <v>39354</v>
      </c>
      <c r="Z32" s="19">
        <v>18357</v>
      </c>
      <c r="AA32" s="19">
        <f t="shared" si="38"/>
        <v>57711</v>
      </c>
      <c r="AB32" s="19">
        <f t="shared" si="20"/>
        <v>876</v>
      </c>
      <c r="AC32" s="19">
        <v>829</v>
      </c>
      <c r="AD32" s="23">
        <f t="shared" si="11"/>
        <v>94.63470319634703</v>
      </c>
      <c r="AE32" s="19">
        <v>1655</v>
      </c>
      <c r="AF32" s="19">
        <v>14703</v>
      </c>
      <c r="AG32" s="19">
        <f t="shared" si="4"/>
        <v>16358</v>
      </c>
      <c r="AH32" s="19">
        <f t="shared" si="21"/>
        <v>4613</v>
      </c>
      <c r="AI32" s="19">
        <v>4570</v>
      </c>
      <c r="AJ32" s="23">
        <f t="shared" si="22"/>
        <v>99.06785172339042</v>
      </c>
      <c r="AK32" s="19">
        <v>2547</v>
      </c>
      <c r="AL32" s="19">
        <v>512</v>
      </c>
      <c r="AM32" s="19">
        <f t="shared" si="23"/>
        <v>3059</v>
      </c>
      <c r="AN32" s="15">
        <v>27</v>
      </c>
      <c r="AO32" s="21" t="s">
        <v>36</v>
      </c>
      <c r="AP32" s="19">
        <f t="shared" si="24"/>
        <v>71</v>
      </c>
      <c r="AQ32" s="19">
        <v>39</v>
      </c>
      <c r="AR32" s="23">
        <f t="shared" si="25"/>
        <v>54.929577464788736</v>
      </c>
      <c r="AS32" s="19">
        <v>4555</v>
      </c>
      <c r="AT32" s="19">
        <v>3235</v>
      </c>
      <c r="AU32" s="19">
        <f>SUM(AS32:AT32)</f>
        <v>7790</v>
      </c>
      <c r="AV32" s="19">
        <f t="shared" si="26"/>
        <v>1278</v>
      </c>
      <c r="AW32" s="19">
        <v>1031</v>
      </c>
      <c r="AX32" s="24">
        <f t="shared" si="27"/>
        <v>80.67292644757433</v>
      </c>
      <c r="AY32" s="19">
        <v>87033</v>
      </c>
      <c r="AZ32" s="19">
        <v>38542</v>
      </c>
      <c r="BA32" s="19">
        <f t="shared" si="6"/>
        <v>125575</v>
      </c>
      <c r="BB32" s="19">
        <f t="shared" si="28"/>
        <v>71</v>
      </c>
      <c r="BC32" s="19">
        <v>32</v>
      </c>
      <c r="BD32" s="23">
        <f t="shared" si="29"/>
        <v>45.07042253521127</v>
      </c>
      <c r="BE32" s="19">
        <v>5101</v>
      </c>
      <c r="BF32" s="19">
        <v>2770</v>
      </c>
      <c r="BG32" s="19">
        <f t="shared" si="40"/>
        <v>7871</v>
      </c>
      <c r="BH32" s="15">
        <v>27</v>
      </c>
      <c r="BI32" s="21" t="s">
        <v>36</v>
      </c>
      <c r="BJ32" s="19">
        <f t="shared" si="8"/>
        <v>242</v>
      </c>
      <c r="BK32" s="19">
        <v>183</v>
      </c>
      <c r="BL32" s="23">
        <f t="shared" si="30"/>
        <v>75.6198347107438</v>
      </c>
      <c r="BM32" s="19">
        <v>25229</v>
      </c>
      <c r="BN32" s="19">
        <v>7082</v>
      </c>
      <c r="BO32" s="19">
        <f t="shared" si="42"/>
        <v>32311</v>
      </c>
      <c r="BP32" s="19">
        <f t="shared" si="32"/>
        <v>71</v>
      </c>
      <c r="BQ32" s="19">
        <v>18</v>
      </c>
      <c r="BR32" s="46">
        <f t="shared" si="33"/>
        <v>25.352112676056336</v>
      </c>
      <c r="BS32" s="19">
        <v>3156</v>
      </c>
      <c r="BT32" s="19">
        <v>621</v>
      </c>
      <c r="BU32" s="19">
        <f t="shared" si="41"/>
        <v>3777</v>
      </c>
      <c r="BV32" s="19">
        <f t="shared" si="12"/>
        <v>71</v>
      </c>
      <c r="BW32" s="19">
        <v>56</v>
      </c>
      <c r="BX32" s="46">
        <f t="shared" si="34"/>
        <v>78.87323943661971</v>
      </c>
      <c r="BY32" s="15">
        <v>27</v>
      </c>
      <c r="BZ32" s="21" t="s">
        <v>36</v>
      </c>
      <c r="CA32" s="19">
        <f t="shared" si="13"/>
        <v>142</v>
      </c>
      <c r="CB32" s="19">
        <v>67</v>
      </c>
      <c r="CC32" s="46">
        <f t="shared" si="35"/>
        <v>47.183098591549296</v>
      </c>
      <c r="CD32" s="44">
        <v>898</v>
      </c>
      <c r="CE32" s="44">
        <v>236</v>
      </c>
      <c r="CF32" s="19">
        <f t="shared" si="10"/>
        <v>1134</v>
      </c>
    </row>
    <row r="33" spans="1:84" ht="13.5" customHeight="1">
      <c r="A33" s="15">
        <v>28</v>
      </c>
      <c r="B33" s="16" t="s">
        <v>37</v>
      </c>
      <c r="C33" s="17">
        <v>4</v>
      </c>
      <c r="D33" s="17">
        <v>1</v>
      </c>
      <c r="E33" s="17">
        <v>8</v>
      </c>
      <c r="F33" s="17">
        <v>0</v>
      </c>
      <c r="G33" s="17">
        <f t="shared" si="14"/>
        <v>13</v>
      </c>
      <c r="H33" s="17">
        <f t="shared" si="15"/>
        <v>43</v>
      </c>
      <c r="I33" s="17">
        <v>8</v>
      </c>
      <c r="J33" s="23">
        <f t="shared" si="0"/>
        <v>18.6046511627907</v>
      </c>
      <c r="K33" s="19">
        <v>250</v>
      </c>
      <c r="L33" s="19">
        <v>112</v>
      </c>
      <c r="M33" s="19">
        <f t="shared" si="36"/>
        <v>362</v>
      </c>
      <c r="N33" s="17">
        <f t="shared" si="16"/>
        <v>43</v>
      </c>
      <c r="O33" s="19">
        <v>39</v>
      </c>
      <c r="P33" s="23">
        <f t="shared" si="17"/>
        <v>90.69767441860465</v>
      </c>
      <c r="Q33" s="19">
        <v>1025</v>
      </c>
      <c r="R33" s="19">
        <v>966</v>
      </c>
      <c r="S33" s="19">
        <f t="shared" si="37"/>
        <v>1991</v>
      </c>
      <c r="T33" s="15">
        <v>28</v>
      </c>
      <c r="U33" s="21" t="s">
        <v>37</v>
      </c>
      <c r="V33" s="19">
        <f t="shared" si="18"/>
        <v>107</v>
      </c>
      <c r="W33" s="19">
        <v>89</v>
      </c>
      <c r="X33" s="23">
        <f t="shared" si="19"/>
        <v>83.17757009345794</v>
      </c>
      <c r="Y33" s="19">
        <v>4892</v>
      </c>
      <c r="Z33" s="19">
        <v>3568</v>
      </c>
      <c r="AA33" s="19">
        <f t="shared" si="38"/>
        <v>8460</v>
      </c>
      <c r="AB33" s="19">
        <f t="shared" si="20"/>
        <v>138</v>
      </c>
      <c r="AC33" s="19">
        <v>132</v>
      </c>
      <c r="AD33" s="20">
        <f t="shared" si="11"/>
        <v>95.65217391304348</v>
      </c>
      <c r="AE33" s="19">
        <v>413</v>
      </c>
      <c r="AF33" s="19">
        <v>2295</v>
      </c>
      <c r="AG33" s="19">
        <f t="shared" si="4"/>
        <v>2708</v>
      </c>
      <c r="AH33" s="19">
        <f t="shared" si="21"/>
        <v>611</v>
      </c>
      <c r="AI33" s="19">
        <v>588</v>
      </c>
      <c r="AJ33" s="23">
        <f t="shared" si="22"/>
        <v>96.23567921440261</v>
      </c>
      <c r="AK33" s="19">
        <v>90</v>
      </c>
      <c r="AL33" s="19">
        <v>15</v>
      </c>
      <c r="AM33" s="19">
        <f t="shared" si="23"/>
        <v>105</v>
      </c>
      <c r="AN33" s="15">
        <v>28</v>
      </c>
      <c r="AO33" s="21" t="s">
        <v>37</v>
      </c>
      <c r="AP33" s="19">
        <f t="shared" si="24"/>
        <v>13</v>
      </c>
      <c r="AQ33" s="19">
        <v>10</v>
      </c>
      <c r="AR33" s="23">
        <f t="shared" si="25"/>
        <v>76.92307692307693</v>
      </c>
      <c r="AS33" s="19">
        <v>709</v>
      </c>
      <c r="AT33" s="19">
        <v>856</v>
      </c>
      <c r="AU33" s="19">
        <f t="shared" si="39"/>
        <v>1565</v>
      </c>
      <c r="AV33" s="19">
        <f t="shared" si="26"/>
        <v>234</v>
      </c>
      <c r="AW33" s="19">
        <v>215</v>
      </c>
      <c r="AX33" s="24">
        <f t="shared" si="27"/>
        <v>91.88034188034187</v>
      </c>
      <c r="AY33" s="19">
        <v>13376</v>
      </c>
      <c r="AZ33" s="19">
        <v>10143</v>
      </c>
      <c r="BA33" s="19">
        <f t="shared" si="6"/>
        <v>23519</v>
      </c>
      <c r="BB33" s="19">
        <f t="shared" si="28"/>
        <v>13</v>
      </c>
      <c r="BC33" s="19">
        <v>8</v>
      </c>
      <c r="BD33" s="23">
        <f t="shared" si="29"/>
        <v>61.53846153846154</v>
      </c>
      <c r="BE33" s="19">
        <v>692</v>
      </c>
      <c r="BF33" s="19">
        <v>527</v>
      </c>
      <c r="BG33" s="19">
        <f t="shared" si="40"/>
        <v>1219</v>
      </c>
      <c r="BH33" s="15">
        <v>28</v>
      </c>
      <c r="BI33" s="21" t="s">
        <v>37</v>
      </c>
      <c r="BJ33" s="19">
        <f t="shared" si="8"/>
        <v>35</v>
      </c>
      <c r="BK33" s="19">
        <v>29</v>
      </c>
      <c r="BL33" s="23">
        <f t="shared" si="30"/>
        <v>82.85714285714286</v>
      </c>
      <c r="BM33" s="19">
        <v>2734</v>
      </c>
      <c r="BN33" s="19">
        <v>1171</v>
      </c>
      <c r="BO33" s="19">
        <f t="shared" si="42"/>
        <v>3905</v>
      </c>
      <c r="BP33" s="19">
        <f t="shared" si="32"/>
        <v>13</v>
      </c>
      <c r="BQ33" s="19">
        <v>7</v>
      </c>
      <c r="BR33" s="46">
        <f t="shared" si="33"/>
        <v>53.84615384615385</v>
      </c>
      <c r="BS33" s="19">
        <v>855</v>
      </c>
      <c r="BT33" s="19">
        <v>200</v>
      </c>
      <c r="BU33" s="19">
        <f t="shared" si="41"/>
        <v>1055</v>
      </c>
      <c r="BV33" s="19">
        <f t="shared" si="12"/>
        <v>13</v>
      </c>
      <c r="BW33" s="19">
        <v>8</v>
      </c>
      <c r="BX33" s="46">
        <f t="shared" si="34"/>
        <v>61.53846153846154</v>
      </c>
      <c r="BY33" s="15">
        <v>28</v>
      </c>
      <c r="BZ33" s="21" t="s">
        <v>37</v>
      </c>
      <c r="CA33" s="19">
        <f t="shared" si="13"/>
        <v>26</v>
      </c>
      <c r="CB33" s="19">
        <v>8</v>
      </c>
      <c r="CC33" s="46">
        <f t="shared" si="35"/>
        <v>30.76923076923077</v>
      </c>
      <c r="CD33" s="44">
        <v>100</v>
      </c>
      <c r="CE33" s="44">
        <v>26</v>
      </c>
      <c r="CF33" s="19">
        <f t="shared" si="10"/>
        <v>126</v>
      </c>
    </row>
    <row r="34" spans="1:84" ht="13.5" customHeight="1">
      <c r="A34" s="31">
        <v>29</v>
      </c>
      <c r="B34" s="16" t="s">
        <v>38</v>
      </c>
      <c r="C34" s="17">
        <v>3</v>
      </c>
      <c r="D34" s="17">
        <v>4</v>
      </c>
      <c r="E34" s="17">
        <v>10</v>
      </c>
      <c r="F34" s="17">
        <v>12</v>
      </c>
      <c r="G34" s="17">
        <f t="shared" si="14"/>
        <v>29</v>
      </c>
      <c r="H34" s="17">
        <f t="shared" si="15"/>
        <v>118</v>
      </c>
      <c r="I34" s="17">
        <v>82</v>
      </c>
      <c r="J34" s="20">
        <f t="shared" si="0"/>
        <v>69.49152542372882</v>
      </c>
      <c r="K34" s="19">
        <v>1140</v>
      </c>
      <c r="L34" s="19">
        <v>273</v>
      </c>
      <c r="M34" s="19">
        <f t="shared" si="36"/>
        <v>1413</v>
      </c>
      <c r="N34" s="17">
        <f t="shared" si="16"/>
        <v>118</v>
      </c>
      <c r="O34" s="19">
        <v>107</v>
      </c>
      <c r="P34" s="20">
        <f t="shared" si="17"/>
        <v>90.67796610169492</v>
      </c>
      <c r="Q34" s="19">
        <v>3003</v>
      </c>
      <c r="R34" s="19">
        <v>1392</v>
      </c>
      <c r="S34" s="19">
        <f t="shared" si="37"/>
        <v>4395</v>
      </c>
      <c r="T34" s="31">
        <v>29</v>
      </c>
      <c r="U34" s="21" t="s">
        <v>38</v>
      </c>
      <c r="V34" s="19">
        <f t="shared" si="18"/>
        <v>303</v>
      </c>
      <c r="W34" s="19">
        <v>249</v>
      </c>
      <c r="X34" s="20">
        <f t="shared" si="19"/>
        <v>82.17821782178217</v>
      </c>
      <c r="Y34" s="19">
        <v>15303</v>
      </c>
      <c r="Z34" s="19">
        <v>4923</v>
      </c>
      <c r="AA34" s="19">
        <f t="shared" si="38"/>
        <v>20226</v>
      </c>
      <c r="AB34" s="19">
        <f t="shared" si="20"/>
        <v>352</v>
      </c>
      <c r="AC34" s="19">
        <v>342</v>
      </c>
      <c r="AD34" s="20">
        <f t="shared" si="11"/>
        <v>97.1590909090909</v>
      </c>
      <c r="AE34" s="19">
        <v>382</v>
      </c>
      <c r="AF34" s="19">
        <v>4695</v>
      </c>
      <c r="AG34" s="19">
        <f t="shared" si="4"/>
        <v>5077</v>
      </c>
      <c r="AH34" s="19">
        <f t="shared" si="21"/>
        <v>1809</v>
      </c>
      <c r="AI34" s="19">
        <v>1794</v>
      </c>
      <c r="AJ34" s="20">
        <f t="shared" si="22"/>
        <v>99.17081260364843</v>
      </c>
      <c r="AK34" s="19"/>
      <c r="AL34" s="19"/>
      <c r="AM34" s="19">
        <f t="shared" si="23"/>
        <v>0</v>
      </c>
      <c r="AN34" s="31">
        <v>29</v>
      </c>
      <c r="AO34" s="21" t="s">
        <v>38</v>
      </c>
      <c r="AP34" s="19">
        <f t="shared" si="24"/>
        <v>29</v>
      </c>
      <c r="AQ34" s="19">
        <v>23</v>
      </c>
      <c r="AR34" s="20">
        <f t="shared" si="25"/>
        <v>79.3103448275862</v>
      </c>
      <c r="AS34" s="19">
        <v>1436</v>
      </c>
      <c r="AT34" s="19">
        <v>1026</v>
      </c>
      <c r="AU34" s="19">
        <f t="shared" si="39"/>
        <v>2462</v>
      </c>
      <c r="AV34" s="19">
        <f t="shared" si="26"/>
        <v>522</v>
      </c>
      <c r="AW34" s="19">
        <v>507</v>
      </c>
      <c r="AX34" s="22">
        <f t="shared" si="27"/>
        <v>97.12643678160919</v>
      </c>
      <c r="AY34" s="19">
        <v>19065</v>
      </c>
      <c r="AZ34" s="19">
        <v>10429</v>
      </c>
      <c r="BA34" s="19">
        <f t="shared" si="6"/>
        <v>29494</v>
      </c>
      <c r="BB34" s="19">
        <f t="shared" si="28"/>
        <v>29</v>
      </c>
      <c r="BC34" s="19">
        <v>20</v>
      </c>
      <c r="BD34" s="23">
        <f t="shared" si="29"/>
        <v>68.96551724137932</v>
      </c>
      <c r="BE34" s="19">
        <v>3426</v>
      </c>
      <c r="BF34" s="19">
        <v>1412</v>
      </c>
      <c r="BG34" s="19">
        <f t="shared" si="40"/>
        <v>4838</v>
      </c>
      <c r="BH34" s="31">
        <v>29</v>
      </c>
      <c r="BI34" s="21" t="s">
        <v>38</v>
      </c>
      <c r="BJ34" s="19">
        <f t="shared" si="8"/>
        <v>96</v>
      </c>
      <c r="BK34" s="19">
        <v>81</v>
      </c>
      <c r="BL34" s="55">
        <f t="shared" si="30"/>
        <v>84.375</v>
      </c>
      <c r="BM34" s="19">
        <v>10330</v>
      </c>
      <c r="BN34" s="19">
        <v>2102</v>
      </c>
      <c r="BO34" s="19">
        <f t="shared" si="42"/>
        <v>12432</v>
      </c>
      <c r="BP34" s="19">
        <f t="shared" si="32"/>
        <v>29</v>
      </c>
      <c r="BQ34" s="19">
        <v>12</v>
      </c>
      <c r="BR34" s="46">
        <f t="shared" si="33"/>
        <v>41.37931034482759</v>
      </c>
      <c r="BS34" s="19">
        <v>3024</v>
      </c>
      <c r="BT34" s="19">
        <v>1611</v>
      </c>
      <c r="BU34" s="19">
        <f t="shared" si="41"/>
        <v>4635</v>
      </c>
      <c r="BV34" s="19">
        <f t="shared" si="12"/>
        <v>29</v>
      </c>
      <c r="BW34" s="19">
        <v>25</v>
      </c>
      <c r="BX34" s="46">
        <f t="shared" si="34"/>
        <v>86.20689655172413</v>
      </c>
      <c r="BY34" s="31">
        <v>29</v>
      </c>
      <c r="BZ34" s="21" t="s">
        <v>38</v>
      </c>
      <c r="CA34" s="19">
        <f t="shared" si="13"/>
        <v>58</v>
      </c>
      <c r="CB34" s="19">
        <v>42</v>
      </c>
      <c r="CC34" s="46">
        <f t="shared" si="35"/>
        <v>72.41379310344827</v>
      </c>
      <c r="CD34" s="44">
        <v>262</v>
      </c>
      <c r="CE34" s="44">
        <v>36</v>
      </c>
      <c r="CF34" s="19">
        <f t="shared" si="10"/>
        <v>298</v>
      </c>
    </row>
    <row r="35" spans="1:84" ht="12.75">
      <c r="A35" s="15"/>
      <c r="B35" s="27" t="s">
        <v>4</v>
      </c>
      <c r="C35" s="27">
        <f>SUM(C6:C34)</f>
        <v>99</v>
      </c>
      <c r="D35" s="27">
        <f>SUM(D6:D34)</f>
        <v>67</v>
      </c>
      <c r="E35" s="27">
        <f>SUM(E6:E34)</f>
        <v>169</v>
      </c>
      <c r="F35" s="27">
        <f>SUM(F6:F34)</f>
        <v>288</v>
      </c>
      <c r="G35" s="27">
        <f>SUM(G6:G34)</f>
        <v>623</v>
      </c>
      <c r="H35" s="32">
        <f t="shared" si="15"/>
        <v>2515</v>
      </c>
      <c r="I35" s="27">
        <f>SUM(I6:I34)</f>
        <v>577</v>
      </c>
      <c r="J35" s="28">
        <f t="shared" si="0"/>
        <v>22.94234592445328</v>
      </c>
      <c r="K35" s="27">
        <f>SUM(K6:K34)</f>
        <v>47301</v>
      </c>
      <c r="L35" s="27">
        <f>SUM(L6:L34)</f>
        <v>13522</v>
      </c>
      <c r="M35" s="27">
        <f>SUM(K35:L35)</f>
        <v>60823</v>
      </c>
      <c r="N35" s="32">
        <f t="shared" si="16"/>
        <v>2515</v>
      </c>
      <c r="O35" s="27">
        <f>SUM(O6:O34)</f>
        <v>1924</v>
      </c>
      <c r="P35" s="28">
        <f t="shared" si="17"/>
        <v>76.50099403578528</v>
      </c>
      <c r="Q35" s="27">
        <f aca="true" t="shared" si="43" ref="Q35:BK35">SUM(Q6:Q34)</f>
        <v>52048</v>
      </c>
      <c r="R35" s="27">
        <f t="shared" si="43"/>
        <v>28420</v>
      </c>
      <c r="S35" s="27">
        <f t="shared" si="43"/>
        <v>80468</v>
      </c>
      <c r="T35" s="15"/>
      <c r="U35" s="27" t="s">
        <v>4</v>
      </c>
      <c r="V35" s="27">
        <f t="shared" si="18"/>
        <v>6369</v>
      </c>
      <c r="W35" s="27">
        <f t="shared" si="43"/>
        <v>4424</v>
      </c>
      <c r="X35" s="28">
        <f t="shared" si="19"/>
        <v>69.46145391741247</v>
      </c>
      <c r="Y35" s="27">
        <f t="shared" si="43"/>
        <v>249375</v>
      </c>
      <c r="Z35" s="27">
        <f t="shared" si="43"/>
        <v>146144</v>
      </c>
      <c r="AA35" s="27">
        <f t="shared" si="43"/>
        <v>395519</v>
      </c>
      <c r="AB35" s="27">
        <f t="shared" si="20"/>
        <v>7522</v>
      </c>
      <c r="AC35" s="27">
        <f t="shared" si="43"/>
        <v>6241</v>
      </c>
      <c r="AD35" s="28">
        <f t="shared" si="11"/>
        <v>82.96995479925552</v>
      </c>
      <c r="AE35" s="27">
        <f t="shared" si="43"/>
        <v>7604</v>
      </c>
      <c r="AF35" s="27">
        <f t="shared" si="43"/>
        <v>106255</v>
      </c>
      <c r="AG35" s="27">
        <f t="shared" si="43"/>
        <v>113859</v>
      </c>
      <c r="AH35" s="27">
        <f t="shared" si="21"/>
        <v>38646</v>
      </c>
      <c r="AI35" s="27">
        <f t="shared" si="43"/>
        <v>28249</v>
      </c>
      <c r="AJ35" s="28">
        <f t="shared" si="22"/>
        <v>73.0968276147596</v>
      </c>
      <c r="AK35" s="27">
        <f t="shared" si="43"/>
        <v>11206</v>
      </c>
      <c r="AL35" s="27">
        <f t="shared" si="43"/>
        <v>3054</v>
      </c>
      <c r="AM35" s="27">
        <f t="shared" si="43"/>
        <v>14260</v>
      </c>
      <c r="AN35" s="15"/>
      <c r="AO35" s="27" t="s">
        <v>4</v>
      </c>
      <c r="AP35" s="27">
        <f t="shared" si="24"/>
        <v>623</v>
      </c>
      <c r="AQ35" s="27">
        <f t="shared" si="43"/>
        <v>303</v>
      </c>
      <c r="AR35" s="28">
        <f t="shared" si="25"/>
        <v>48.635634028892454</v>
      </c>
      <c r="AS35" s="27">
        <f t="shared" si="43"/>
        <v>41098</v>
      </c>
      <c r="AT35" s="27">
        <f t="shared" si="43"/>
        <v>28813</v>
      </c>
      <c r="AU35" s="27">
        <f t="shared" si="43"/>
        <v>69911</v>
      </c>
      <c r="AV35" s="27">
        <f t="shared" si="26"/>
        <v>11214</v>
      </c>
      <c r="AW35" s="27">
        <f t="shared" si="43"/>
        <v>8670</v>
      </c>
      <c r="AX35" s="29">
        <f t="shared" si="27"/>
        <v>77.31407169609416</v>
      </c>
      <c r="AY35" s="27">
        <f t="shared" si="43"/>
        <v>614933</v>
      </c>
      <c r="AZ35" s="27">
        <f t="shared" si="43"/>
        <v>354397</v>
      </c>
      <c r="BA35" s="27">
        <f t="shared" si="43"/>
        <v>969330</v>
      </c>
      <c r="BB35" s="27">
        <f t="shared" si="28"/>
        <v>623</v>
      </c>
      <c r="BC35" s="27">
        <f t="shared" si="43"/>
        <v>229</v>
      </c>
      <c r="BD35" s="28">
        <f t="shared" si="29"/>
        <v>36.75762439807384</v>
      </c>
      <c r="BE35" s="27">
        <f t="shared" si="43"/>
        <v>37410</v>
      </c>
      <c r="BF35" s="27">
        <f t="shared" si="43"/>
        <v>22017</v>
      </c>
      <c r="BG35" s="27">
        <f t="shared" si="43"/>
        <v>59427</v>
      </c>
      <c r="BH35" s="15"/>
      <c r="BI35" s="27" t="s">
        <v>4</v>
      </c>
      <c r="BJ35" s="27">
        <f t="shared" si="8"/>
        <v>2058</v>
      </c>
      <c r="BK35" s="27">
        <f t="shared" si="43"/>
        <v>1357</v>
      </c>
      <c r="BL35" s="28">
        <f t="shared" si="30"/>
        <v>65.93780369290573</v>
      </c>
      <c r="BM35" s="27">
        <f aca="true" t="shared" si="44" ref="BM35:BU35">SUM(BM6:BM34)</f>
        <v>154460</v>
      </c>
      <c r="BN35" s="27">
        <f t="shared" si="44"/>
        <v>36887</v>
      </c>
      <c r="BO35" s="27">
        <f t="shared" si="44"/>
        <v>191347</v>
      </c>
      <c r="BP35" s="27">
        <f t="shared" si="32"/>
        <v>623</v>
      </c>
      <c r="BQ35" s="27">
        <f t="shared" si="44"/>
        <v>149</v>
      </c>
      <c r="BR35" s="30">
        <f t="shared" si="33"/>
        <v>23.91653290529695</v>
      </c>
      <c r="BS35" s="27">
        <f t="shared" si="44"/>
        <v>22729</v>
      </c>
      <c r="BT35" s="27">
        <f t="shared" si="44"/>
        <v>7177</v>
      </c>
      <c r="BU35" s="27">
        <f t="shared" si="44"/>
        <v>29906</v>
      </c>
      <c r="BV35" s="19">
        <f t="shared" si="12"/>
        <v>623</v>
      </c>
      <c r="BW35" s="27">
        <f>SUM(BW6:BW34)</f>
        <v>386</v>
      </c>
      <c r="BX35" s="30">
        <f t="shared" si="34"/>
        <v>61.95826645264848</v>
      </c>
      <c r="BY35" s="15"/>
      <c r="BZ35" s="27" t="s">
        <v>4</v>
      </c>
      <c r="CA35" s="19">
        <f t="shared" si="13"/>
        <v>1246</v>
      </c>
      <c r="CB35" s="27">
        <f>SUM(CB6:CB34)</f>
        <v>574</v>
      </c>
      <c r="CC35" s="30">
        <f t="shared" si="35"/>
        <v>46.06741573033708</v>
      </c>
      <c r="CD35" s="27">
        <f>SUM(CD6:CD34)</f>
        <v>4667</v>
      </c>
      <c r="CE35" s="27">
        <f>SUM(CE6:CE34)</f>
        <v>1259</v>
      </c>
      <c r="CF35" s="19">
        <f t="shared" si="10"/>
        <v>5926</v>
      </c>
    </row>
    <row r="36" spans="49:70" ht="12.75">
      <c r="AW36" s="1"/>
      <c r="AX36" s="1"/>
      <c r="BQ36" s="1"/>
      <c r="BR36" s="1"/>
    </row>
    <row r="43" spans="1:21" ht="12.75" customHeight="1">
      <c r="A43" s="72"/>
      <c r="B43" s="72"/>
      <c r="C43" s="87"/>
      <c r="D43" s="72"/>
      <c r="E43" s="72"/>
      <c r="F43" s="72"/>
      <c r="G43" s="72"/>
      <c r="H43" s="100"/>
      <c r="I43" s="100"/>
      <c r="J43" s="100"/>
      <c r="K43" s="100"/>
      <c r="L43" s="100"/>
      <c r="M43" s="100"/>
      <c r="N43" s="101"/>
      <c r="O43" s="101"/>
      <c r="P43" s="101"/>
      <c r="Q43" s="101"/>
      <c r="R43" s="101"/>
      <c r="S43" s="101"/>
      <c r="T43" s="52"/>
      <c r="U43" s="52"/>
    </row>
    <row r="44" spans="1:21" ht="12.75">
      <c r="A44" s="85"/>
      <c r="B44" s="86"/>
      <c r="C44" s="88"/>
      <c r="D44" s="73"/>
      <c r="E44" s="73"/>
      <c r="F44" s="73"/>
      <c r="G44" s="73"/>
      <c r="H44" s="91"/>
      <c r="I44" s="91"/>
      <c r="J44" s="92"/>
      <c r="K44" s="36"/>
      <c r="L44" s="36"/>
      <c r="M44" s="36"/>
      <c r="N44" s="93"/>
      <c r="O44" s="92"/>
      <c r="P44" s="92"/>
      <c r="Q44" s="36"/>
      <c r="R44" s="36"/>
      <c r="S44" s="34"/>
      <c r="T44" s="34"/>
      <c r="U44" s="34"/>
    </row>
    <row r="45" spans="1:21" ht="33" customHeight="1">
      <c r="A45" s="85"/>
      <c r="B45" s="85"/>
      <c r="C45" s="88"/>
      <c r="D45" s="73"/>
      <c r="E45" s="73"/>
      <c r="F45" s="73"/>
      <c r="G45" s="73"/>
      <c r="H45" s="34"/>
      <c r="I45" s="38"/>
      <c r="J45" s="35"/>
      <c r="K45" s="36"/>
      <c r="L45" s="36"/>
      <c r="M45" s="36"/>
      <c r="N45" s="34"/>
      <c r="O45" s="38"/>
      <c r="P45" s="35"/>
      <c r="Q45" s="36"/>
      <c r="R45" s="36"/>
      <c r="S45" s="34"/>
      <c r="T45" s="34"/>
      <c r="U45" s="34"/>
    </row>
    <row r="46" spans="1:21" ht="12.75">
      <c r="A46" s="33"/>
      <c r="B46" s="39"/>
      <c r="C46" s="39"/>
      <c r="D46" s="39"/>
      <c r="E46" s="39"/>
      <c r="F46" s="39"/>
      <c r="G46" s="39"/>
      <c r="H46" s="33"/>
      <c r="I46" s="33"/>
      <c r="J46" s="33"/>
      <c r="K46" s="33"/>
      <c r="L46" s="33"/>
      <c r="M46" s="33"/>
      <c r="N46" s="33"/>
      <c r="O46" s="37"/>
      <c r="P46" s="37"/>
      <c r="Q46" s="33"/>
      <c r="R46" s="33"/>
      <c r="S46" s="33"/>
      <c r="T46" s="33"/>
      <c r="U46" s="33"/>
    </row>
    <row r="47" spans="1:21" ht="12.75">
      <c r="A47" s="33"/>
      <c r="B47" s="39"/>
      <c r="C47" s="39"/>
      <c r="D47" s="39"/>
      <c r="E47" s="39"/>
      <c r="F47" s="39"/>
      <c r="G47" s="39"/>
      <c r="H47" s="33"/>
      <c r="I47" s="33"/>
      <c r="J47" s="33"/>
      <c r="K47" s="33"/>
      <c r="L47" s="33"/>
      <c r="M47" s="33"/>
      <c r="N47" s="33"/>
      <c r="O47" s="37"/>
      <c r="P47" s="33"/>
      <c r="Q47" s="33"/>
      <c r="R47" s="33"/>
      <c r="S47" s="33"/>
      <c r="T47" s="33"/>
      <c r="U47" s="33"/>
    </row>
    <row r="48" spans="1:21" ht="12.75">
      <c r="A48" s="33"/>
      <c r="B48" s="39"/>
      <c r="C48" s="39"/>
      <c r="D48" s="39"/>
      <c r="E48" s="39"/>
      <c r="F48" s="39"/>
      <c r="G48" s="39"/>
      <c r="H48" s="33"/>
      <c r="I48" s="33"/>
      <c r="J48" s="33"/>
      <c r="K48" s="33"/>
      <c r="L48" s="33"/>
      <c r="M48" s="33"/>
      <c r="N48" s="33"/>
      <c r="O48" s="33"/>
      <c r="P48" s="37"/>
      <c r="Q48" s="33"/>
      <c r="R48" s="33"/>
      <c r="S48" s="33"/>
      <c r="T48" s="33"/>
      <c r="U48" s="33"/>
    </row>
    <row r="49" spans="1:21" ht="12.75">
      <c r="A49" s="33"/>
      <c r="B49" s="39"/>
      <c r="C49" s="39"/>
      <c r="D49" s="39"/>
      <c r="E49" s="39"/>
      <c r="F49" s="39"/>
      <c r="G49" s="39"/>
      <c r="H49" s="33"/>
      <c r="I49" s="33"/>
      <c r="J49" s="33"/>
      <c r="K49" s="33"/>
      <c r="L49" s="33"/>
      <c r="M49" s="33"/>
      <c r="N49" s="33"/>
      <c r="O49" s="33"/>
      <c r="P49" s="37"/>
      <c r="Q49" s="33"/>
      <c r="R49" s="33"/>
      <c r="S49" s="33"/>
      <c r="T49" s="33"/>
      <c r="U49" s="33"/>
    </row>
    <row r="50" spans="1:21" ht="12.75">
      <c r="A50" s="33"/>
      <c r="B50" s="39"/>
      <c r="C50" s="39"/>
      <c r="D50" s="39"/>
      <c r="E50" s="39"/>
      <c r="F50" s="39"/>
      <c r="G50" s="39"/>
      <c r="H50" s="33"/>
      <c r="I50" s="33"/>
      <c r="J50" s="33"/>
      <c r="K50" s="33"/>
      <c r="L50" s="33"/>
      <c r="M50" s="33"/>
      <c r="N50" s="33"/>
      <c r="O50" s="33"/>
      <c r="P50" s="37"/>
      <c r="Q50" s="33"/>
      <c r="R50" s="33"/>
      <c r="S50" s="33"/>
      <c r="T50" s="33"/>
      <c r="U50" s="33"/>
    </row>
    <row r="51" spans="1:21" ht="12.75">
      <c r="A51" s="33"/>
      <c r="B51" s="39"/>
      <c r="C51" s="39"/>
      <c r="D51" s="39"/>
      <c r="E51" s="39"/>
      <c r="F51" s="39"/>
      <c r="G51" s="39"/>
      <c r="H51" s="33"/>
      <c r="I51" s="33"/>
      <c r="J51" s="33"/>
      <c r="K51" s="33"/>
      <c r="L51" s="33"/>
      <c r="M51" s="33"/>
      <c r="N51" s="33"/>
      <c r="O51" s="33"/>
      <c r="P51" s="37"/>
      <c r="Q51" s="33"/>
      <c r="R51" s="33"/>
      <c r="S51" s="33"/>
      <c r="T51" s="33"/>
      <c r="U51" s="33"/>
    </row>
    <row r="52" spans="1:21" ht="12.75">
      <c r="A52" s="33"/>
      <c r="B52" s="39"/>
      <c r="C52" s="39"/>
      <c r="D52" s="39"/>
      <c r="E52" s="39"/>
      <c r="F52" s="39"/>
      <c r="G52" s="39"/>
      <c r="H52" s="33"/>
      <c r="I52" s="33"/>
      <c r="J52" s="33"/>
      <c r="K52" s="33"/>
      <c r="L52" s="33"/>
      <c r="M52" s="33"/>
      <c r="N52" s="33"/>
      <c r="O52" s="33"/>
      <c r="P52" s="37"/>
      <c r="Q52" s="33"/>
      <c r="R52" s="33"/>
      <c r="S52" s="33"/>
      <c r="T52" s="33"/>
      <c r="U52" s="33"/>
    </row>
    <row r="53" spans="1:21" ht="12.75">
      <c r="A53" s="33"/>
      <c r="B53" s="40"/>
      <c r="C53" s="40"/>
      <c r="D53" s="40"/>
      <c r="E53" s="40"/>
      <c r="F53" s="40"/>
      <c r="G53" s="39"/>
      <c r="H53" s="33"/>
      <c r="I53" s="33"/>
      <c r="J53" s="33"/>
      <c r="K53" s="33"/>
      <c r="L53" s="33"/>
      <c r="M53" s="33"/>
      <c r="N53" s="33"/>
      <c r="O53" s="33"/>
      <c r="P53" s="37"/>
      <c r="Q53" s="33"/>
      <c r="R53" s="33"/>
      <c r="S53" s="33"/>
      <c r="T53" s="33"/>
      <c r="U53" s="33"/>
    </row>
    <row r="54" spans="1:21" ht="12.75">
      <c r="A54" s="33"/>
      <c r="B54" s="39"/>
      <c r="C54" s="39"/>
      <c r="D54" s="39"/>
      <c r="E54" s="39"/>
      <c r="F54" s="39"/>
      <c r="G54" s="39"/>
      <c r="H54" s="33"/>
      <c r="I54" s="33"/>
      <c r="J54" s="33"/>
      <c r="K54" s="33"/>
      <c r="L54" s="33"/>
      <c r="M54" s="33"/>
      <c r="N54" s="33"/>
      <c r="O54" s="33"/>
      <c r="P54" s="37"/>
      <c r="Q54" s="33"/>
      <c r="R54" s="33"/>
      <c r="S54" s="33"/>
      <c r="T54" s="33"/>
      <c r="U54" s="33"/>
    </row>
    <row r="55" spans="1:21" ht="12.75">
      <c r="A55" s="33"/>
      <c r="B55" s="39"/>
      <c r="C55" s="39"/>
      <c r="D55" s="39"/>
      <c r="E55" s="39"/>
      <c r="F55" s="39"/>
      <c r="G55" s="39"/>
      <c r="H55" s="33"/>
      <c r="I55" s="33"/>
      <c r="J55" s="33"/>
      <c r="K55" s="33"/>
      <c r="L55" s="33"/>
      <c r="M55" s="33"/>
      <c r="N55" s="33"/>
      <c r="O55" s="33"/>
      <c r="P55" s="37"/>
      <c r="Q55" s="33"/>
      <c r="R55" s="33"/>
      <c r="S55" s="33"/>
      <c r="T55" s="33"/>
      <c r="U55" s="33"/>
    </row>
    <row r="56" spans="1:21" ht="12.75">
      <c r="A56" s="33"/>
      <c r="B56" s="39"/>
      <c r="C56" s="39"/>
      <c r="D56" s="39"/>
      <c r="E56" s="39"/>
      <c r="F56" s="39"/>
      <c r="G56" s="39"/>
      <c r="H56" s="33"/>
      <c r="I56" s="33"/>
      <c r="J56" s="33"/>
      <c r="K56" s="33"/>
      <c r="L56" s="33"/>
      <c r="M56" s="33"/>
      <c r="N56" s="33"/>
      <c r="O56" s="33"/>
      <c r="P56" s="37"/>
      <c r="Q56" s="33"/>
      <c r="R56" s="33"/>
      <c r="S56" s="33"/>
      <c r="T56" s="33"/>
      <c r="U56" s="33"/>
    </row>
    <row r="57" spans="1:21" ht="12.75">
      <c r="A57" s="33"/>
      <c r="B57" s="39"/>
      <c r="C57" s="39"/>
      <c r="D57" s="39"/>
      <c r="E57" s="39"/>
      <c r="F57" s="39"/>
      <c r="G57" s="39"/>
      <c r="H57" s="33"/>
      <c r="I57" s="33"/>
      <c r="J57" s="33"/>
      <c r="K57" s="33"/>
      <c r="L57" s="33"/>
      <c r="M57" s="33"/>
      <c r="N57" s="33"/>
      <c r="O57" s="33"/>
      <c r="P57" s="37"/>
      <c r="Q57" s="33"/>
      <c r="R57" s="33"/>
      <c r="S57" s="33"/>
      <c r="T57" s="33"/>
      <c r="U57" s="33"/>
    </row>
    <row r="58" spans="1:21" ht="12.75">
      <c r="A58" s="33"/>
      <c r="B58" s="39"/>
      <c r="C58" s="39"/>
      <c r="D58" s="39"/>
      <c r="E58" s="39"/>
      <c r="F58" s="39"/>
      <c r="G58" s="39"/>
      <c r="H58" s="33"/>
      <c r="I58" s="33"/>
      <c r="J58" s="33"/>
      <c r="K58" s="33"/>
      <c r="L58" s="33"/>
      <c r="M58" s="33"/>
      <c r="N58" s="33"/>
      <c r="O58" s="33"/>
      <c r="P58" s="37"/>
      <c r="Q58" s="33"/>
      <c r="R58" s="33"/>
      <c r="S58" s="33"/>
      <c r="T58" s="33"/>
      <c r="U58" s="33"/>
    </row>
    <row r="59" spans="1:21" ht="12.75">
      <c r="A59" s="33"/>
      <c r="B59" s="39"/>
      <c r="C59" s="39"/>
      <c r="D59" s="39"/>
      <c r="E59" s="39"/>
      <c r="F59" s="39"/>
      <c r="G59" s="39"/>
      <c r="H59" s="33"/>
      <c r="I59" s="33"/>
      <c r="J59" s="33"/>
      <c r="K59" s="33"/>
      <c r="L59" s="33"/>
      <c r="M59" s="33"/>
      <c r="N59" s="33"/>
      <c r="O59" s="33"/>
      <c r="P59" s="37"/>
      <c r="Q59" s="33"/>
      <c r="R59" s="33"/>
      <c r="S59" s="33"/>
      <c r="T59" s="33"/>
      <c r="U59" s="33"/>
    </row>
    <row r="60" spans="1:21" ht="12.75">
      <c r="A60" s="33"/>
      <c r="B60" s="39"/>
      <c r="C60" s="39"/>
      <c r="D60" s="39"/>
      <c r="E60" s="39"/>
      <c r="F60" s="39"/>
      <c r="G60" s="39"/>
      <c r="H60" s="33"/>
      <c r="I60" s="33"/>
      <c r="J60" s="33"/>
      <c r="K60" s="33"/>
      <c r="L60" s="33"/>
      <c r="M60" s="33"/>
      <c r="N60" s="33"/>
      <c r="O60" s="33"/>
      <c r="P60" s="37"/>
      <c r="Q60" s="33"/>
      <c r="R60" s="33"/>
      <c r="S60" s="33"/>
      <c r="T60" s="33"/>
      <c r="U60" s="33"/>
    </row>
    <row r="61" spans="1:21" ht="12.75">
      <c r="A61" s="33"/>
      <c r="B61" s="39"/>
      <c r="C61" s="39"/>
      <c r="D61" s="39"/>
      <c r="E61" s="39"/>
      <c r="F61" s="39"/>
      <c r="G61" s="39"/>
      <c r="H61" s="33"/>
      <c r="I61" s="33"/>
      <c r="J61" s="33"/>
      <c r="K61" s="33"/>
      <c r="L61" s="33"/>
      <c r="M61" s="33"/>
      <c r="N61" s="33"/>
      <c r="O61" s="33"/>
      <c r="P61" s="37"/>
      <c r="Q61" s="33"/>
      <c r="R61" s="33"/>
      <c r="S61" s="33"/>
      <c r="T61" s="33"/>
      <c r="U61" s="33"/>
    </row>
    <row r="62" spans="1:21" ht="12.75">
      <c r="A62" s="33"/>
      <c r="B62" s="39"/>
      <c r="C62" s="39"/>
      <c r="D62" s="39"/>
      <c r="E62" s="39"/>
      <c r="F62" s="39"/>
      <c r="G62" s="39"/>
      <c r="H62" s="33"/>
      <c r="I62" s="33"/>
      <c r="J62" s="33"/>
      <c r="K62" s="33"/>
      <c r="L62" s="33"/>
      <c r="M62" s="33"/>
      <c r="N62" s="33"/>
      <c r="O62" s="33"/>
      <c r="P62" s="37"/>
      <c r="Q62" s="33"/>
      <c r="R62" s="33"/>
      <c r="S62" s="33"/>
      <c r="T62" s="33"/>
      <c r="U62" s="33"/>
    </row>
    <row r="63" spans="1:21" ht="12.75">
      <c r="A63" s="33"/>
      <c r="B63" s="39"/>
      <c r="C63" s="39"/>
      <c r="D63" s="39"/>
      <c r="E63" s="39"/>
      <c r="F63" s="39"/>
      <c r="G63" s="39"/>
      <c r="H63" s="33"/>
      <c r="I63" s="33"/>
      <c r="J63" s="33"/>
      <c r="K63" s="33"/>
      <c r="L63" s="33"/>
      <c r="M63" s="33"/>
      <c r="N63" s="33"/>
      <c r="O63" s="33"/>
      <c r="P63" s="37"/>
      <c r="Q63" s="33"/>
      <c r="R63" s="33"/>
      <c r="S63" s="33"/>
      <c r="T63" s="33"/>
      <c r="U63" s="33"/>
    </row>
    <row r="64" spans="1:21" ht="12.75">
      <c r="A64" s="33"/>
      <c r="B64" s="39"/>
      <c r="C64" s="39"/>
      <c r="D64" s="39"/>
      <c r="E64" s="39"/>
      <c r="F64" s="39"/>
      <c r="G64" s="39"/>
      <c r="H64" s="33"/>
      <c r="I64" s="33"/>
      <c r="J64" s="33"/>
      <c r="K64" s="33"/>
      <c r="L64" s="33"/>
      <c r="M64" s="33"/>
      <c r="N64" s="33"/>
      <c r="O64" s="33"/>
      <c r="P64" s="37"/>
      <c r="Q64" s="33"/>
      <c r="R64" s="33"/>
      <c r="S64" s="33"/>
      <c r="T64" s="33"/>
      <c r="U64" s="33"/>
    </row>
    <row r="65" spans="1:21" ht="12.75">
      <c r="A65" s="33"/>
      <c r="B65" s="39"/>
      <c r="C65" s="39"/>
      <c r="D65" s="39"/>
      <c r="E65" s="39"/>
      <c r="F65" s="39"/>
      <c r="G65" s="39"/>
      <c r="H65" s="33"/>
      <c r="I65" s="33"/>
      <c r="J65" s="33"/>
      <c r="K65" s="33"/>
      <c r="L65" s="33"/>
      <c r="M65" s="33"/>
      <c r="N65" s="33"/>
      <c r="O65" s="33"/>
      <c r="P65" s="37"/>
      <c r="Q65" s="33"/>
      <c r="R65" s="33"/>
      <c r="S65" s="33"/>
      <c r="T65" s="33"/>
      <c r="U65" s="33"/>
    </row>
    <row r="66" spans="1:21" ht="12.75">
      <c r="A66" s="33"/>
      <c r="B66" s="39"/>
      <c r="C66" s="39"/>
      <c r="D66" s="39"/>
      <c r="E66" s="39"/>
      <c r="F66" s="39"/>
      <c r="G66" s="39"/>
      <c r="H66" s="33"/>
      <c r="I66" s="33"/>
      <c r="J66" s="33"/>
      <c r="K66" s="33"/>
      <c r="L66" s="33"/>
      <c r="M66" s="33"/>
      <c r="N66" s="33"/>
      <c r="O66" s="33"/>
      <c r="P66" s="37"/>
      <c r="Q66" s="33"/>
      <c r="R66" s="33"/>
      <c r="S66" s="33"/>
      <c r="T66" s="33"/>
      <c r="U66" s="33"/>
    </row>
    <row r="67" spans="1:21" ht="12.75">
      <c r="A67" s="33"/>
      <c r="B67" s="39"/>
      <c r="C67" s="39"/>
      <c r="D67" s="39"/>
      <c r="E67" s="39"/>
      <c r="F67" s="39"/>
      <c r="G67" s="39"/>
      <c r="H67" s="41"/>
      <c r="I67" s="41"/>
      <c r="J67" s="41"/>
      <c r="K67" s="33"/>
      <c r="L67" s="33"/>
      <c r="M67" s="33"/>
      <c r="N67" s="33"/>
      <c r="O67" s="33"/>
      <c r="P67" s="37"/>
      <c r="Q67" s="33"/>
      <c r="R67" s="33"/>
      <c r="S67" s="33"/>
      <c r="T67" s="33"/>
      <c r="U67" s="33"/>
    </row>
    <row r="68" spans="1:21" ht="12.75">
      <c r="A68" s="33"/>
      <c r="B68" s="39"/>
      <c r="C68" s="39"/>
      <c r="D68" s="39"/>
      <c r="E68" s="39"/>
      <c r="F68" s="39"/>
      <c r="G68" s="39"/>
      <c r="H68" s="41"/>
      <c r="I68" s="33"/>
      <c r="J68" s="33"/>
      <c r="K68" s="33"/>
      <c r="L68" s="33"/>
      <c r="M68" s="33"/>
      <c r="N68" s="33"/>
      <c r="O68" s="33"/>
      <c r="P68" s="37"/>
      <c r="Q68" s="33"/>
      <c r="R68" s="33"/>
      <c r="S68" s="33"/>
      <c r="T68" s="33"/>
      <c r="U68" s="33"/>
    </row>
    <row r="69" spans="1:21" ht="12.75">
      <c r="A69" s="33"/>
      <c r="B69" s="39"/>
      <c r="C69" s="39"/>
      <c r="D69" s="39"/>
      <c r="E69" s="39"/>
      <c r="F69" s="39"/>
      <c r="G69" s="39"/>
      <c r="H69" s="33"/>
      <c r="I69" s="33"/>
      <c r="J69" s="33"/>
      <c r="K69" s="33"/>
      <c r="L69" s="33"/>
      <c r="M69" s="33"/>
      <c r="N69" s="33"/>
      <c r="O69" s="33"/>
      <c r="P69" s="37"/>
      <c r="Q69" s="33"/>
      <c r="R69" s="33"/>
      <c r="S69" s="33"/>
      <c r="T69" s="33"/>
      <c r="U69" s="33"/>
    </row>
    <row r="70" spans="1:21" ht="12.75">
      <c r="A70" s="33"/>
      <c r="B70" s="39"/>
      <c r="C70" s="39"/>
      <c r="D70" s="39"/>
      <c r="E70" s="39"/>
      <c r="F70" s="39"/>
      <c r="G70" s="39"/>
      <c r="H70" s="33"/>
      <c r="I70" s="33"/>
      <c r="J70" s="33"/>
      <c r="K70" s="33"/>
      <c r="L70" s="33"/>
      <c r="M70" s="33"/>
      <c r="N70" s="33"/>
      <c r="O70" s="33"/>
      <c r="P70" s="37"/>
      <c r="Q70" s="33"/>
      <c r="R70" s="33"/>
      <c r="S70" s="33"/>
      <c r="T70" s="33"/>
      <c r="U70" s="33"/>
    </row>
    <row r="71" spans="1:21" ht="12.75">
      <c r="A71" s="33"/>
      <c r="B71" s="39"/>
      <c r="C71" s="39"/>
      <c r="D71" s="39"/>
      <c r="E71" s="39"/>
      <c r="F71" s="39"/>
      <c r="G71" s="39"/>
      <c r="H71" s="33"/>
      <c r="I71" s="33"/>
      <c r="J71" s="33"/>
      <c r="K71" s="33"/>
      <c r="L71" s="33"/>
      <c r="M71" s="33"/>
      <c r="N71" s="33"/>
      <c r="O71" s="33"/>
      <c r="P71" s="37"/>
      <c r="Q71" s="33"/>
      <c r="R71" s="33"/>
      <c r="S71" s="33"/>
      <c r="T71" s="33"/>
      <c r="U71" s="33"/>
    </row>
    <row r="72" spans="1:21" ht="12.75">
      <c r="A72" s="33"/>
      <c r="B72" s="39"/>
      <c r="C72" s="39"/>
      <c r="D72" s="39"/>
      <c r="E72" s="39"/>
      <c r="F72" s="39"/>
      <c r="G72" s="39"/>
      <c r="H72" s="33"/>
      <c r="I72" s="33"/>
      <c r="J72" s="33"/>
      <c r="K72" s="33"/>
      <c r="L72" s="33"/>
      <c r="M72" s="33"/>
      <c r="N72" s="33"/>
      <c r="O72" s="33"/>
      <c r="P72" s="37"/>
      <c r="Q72" s="33"/>
      <c r="R72" s="33"/>
      <c r="S72" s="33"/>
      <c r="T72" s="33"/>
      <c r="U72" s="33"/>
    </row>
    <row r="73" spans="1:21" ht="12.75">
      <c r="A73" s="33"/>
      <c r="B73" s="39"/>
      <c r="C73" s="39"/>
      <c r="D73" s="39"/>
      <c r="E73" s="39"/>
      <c r="F73" s="39"/>
      <c r="G73" s="39"/>
      <c r="H73" s="33"/>
      <c r="I73" s="33"/>
      <c r="J73" s="33"/>
      <c r="K73" s="33"/>
      <c r="L73" s="33"/>
      <c r="M73" s="33"/>
      <c r="N73" s="33"/>
      <c r="O73" s="33"/>
      <c r="P73" s="37"/>
      <c r="Q73" s="33"/>
      <c r="R73" s="33"/>
      <c r="S73" s="33"/>
      <c r="T73" s="33"/>
      <c r="U73" s="33"/>
    </row>
    <row r="74" spans="1:21" ht="12.75">
      <c r="A74" s="33"/>
      <c r="B74" s="39"/>
      <c r="C74" s="39"/>
      <c r="D74" s="39"/>
      <c r="E74" s="39"/>
      <c r="F74" s="39"/>
      <c r="G74" s="39"/>
      <c r="H74" s="33"/>
      <c r="I74" s="33"/>
      <c r="J74" s="33"/>
      <c r="K74" s="33"/>
      <c r="L74" s="33"/>
      <c r="M74" s="33"/>
      <c r="N74" s="33"/>
      <c r="O74" s="33"/>
      <c r="P74" s="37"/>
      <c r="Q74" s="33"/>
      <c r="R74" s="33"/>
      <c r="S74" s="33"/>
      <c r="T74" s="33"/>
      <c r="U74" s="33"/>
    </row>
    <row r="75" spans="1:21" ht="12.75">
      <c r="A75" s="33"/>
      <c r="B75" s="41"/>
      <c r="C75" s="41"/>
      <c r="D75" s="41"/>
      <c r="E75" s="41"/>
      <c r="F75" s="41"/>
      <c r="G75" s="41"/>
      <c r="H75" s="41"/>
      <c r="I75" s="41"/>
      <c r="J75" s="42"/>
      <c r="K75" s="41"/>
      <c r="L75" s="41"/>
      <c r="M75" s="41"/>
      <c r="N75" s="41"/>
      <c r="O75" s="41"/>
      <c r="P75" s="43"/>
      <c r="Q75" s="41"/>
      <c r="R75" s="41"/>
      <c r="S75" s="41"/>
      <c r="T75" s="41"/>
      <c r="U75" s="41"/>
    </row>
  </sheetData>
  <sheetProtection/>
  <mergeCells count="83">
    <mergeCell ref="BY3:BY5"/>
    <mergeCell ref="BZ3:BZ5"/>
    <mergeCell ref="BV3:BX3"/>
    <mergeCell ref="BV4:BX4"/>
    <mergeCell ref="A1:Q2"/>
    <mergeCell ref="AR1:BG2"/>
    <mergeCell ref="BJ1:BX2"/>
    <mergeCell ref="AP4:AR4"/>
    <mergeCell ref="AV4:AW4"/>
    <mergeCell ref="AT4:AT5"/>
    <mergeCell ref="AU4:AU5"/>
    <mergeCell ref="BB4:BD4"/>
    <mergeCell ref="V4:X4"/>
    <mergeCell ref="N4:P4"/>
    <mergeCell ref="H4:J4"/>
    <mergeCell ref="AA4:AA5"/>
    <mergeCell ref="Y4:Y5"/>
    <mergeCell ref="Z4:Z5"/>
    <mergeCell ref="T3:T5"/>
    <mergeCell ref="U3:U5"/>
    <mergeCell ref="AE4:AE5"/>
    <mergeCell ref="AP3:AU3"/>
    <mergeCell ref="AF4:AF5"/>
    <mergeCell ref="AG4:AG5"/>
    <mergeCell ref="AB4:AD4"/>
    <mergeCell ref="AH4:AJ4"/>
    <mergeCell ref="AH3:AM3"/>
    <mergeCell ref="AS4:AS5"/>
    <mergeCell ref="AN3:AN5"/>
    <mergeCell ref="AO3:AO5"/>
    <mergeCell ref="BP3:BU3"/>
    <mergeCell ref="BJ3:BO3"/>
    <mergeCell ref="AV3:BA3"/>
    <mergeCell ref="BB3:BG3"/>
    <mergeCell ref="AB3:AG3"/>
    <mergeCell ref="H3:M3"/>
    <mergeCell ref="N3:S3"/>
    <mergeCell ref="V3:AA3"/>
    <mergeCell ref="BH3:BH5"/>
    <mergeCell ref="BI3:BI5"/>
    <mergeCell ref="B3:B5"/>
    <mergeCell ref="A3:A5"/>
    <mergeCell ref="C3:C5"/>
    <mergeCell ref="D3:D5"/>
    <mergeCell ref="G3:G5"/>
    <mergeCell ref="E3:E5"/>
    <mergeCell ref="F3:F5"/>
    <mergeCell ref="H44:J44"/>
    <mergeCell ref="N44:P44"/>
    <mergeCell ref="K4:K5"/>
    <mergeCell ref="L4:L5"/>
    <mergeCell ref="M4:M5"/>
    <mergeCell ref="Q4:Q5"/>
    <mergeCell ref="H43:M43"/>
    <mergeCell ref="N43:S43"/>
    <mergeCell ref="R4:R5"/>
    <mergeCell ref="S4:S5"/>
    <mergeCell ref="BT4:BT5"/>
    <mergeCell ref="BU4:BU5"/>
    <mergeCell ref="AY4:AY5"/>
    <mergeCell ref="AZ4:AZ5"/>
    <mergeCell ref="BA4:BA5"/>
    <mergeCell ref="BE4:BE5"/>
    <mergeCell ref="BF4:BF5"/>
    <mergeCell ref="BG4:BG5"/>
    <mergeCell ref="BJ4:BL4"/>
    <mergeCell ref="BP4:BR4"/>
    <mergeCell ref="A43:A45"/>
    <mergeCell ref="B43:B45"/>
    <mergeCell ref="C43:C45"/>
    <mergeCell ref="D43:D45"/>
    <mergeCell ref="E43:E45"/>
    <mergeCell ref="F43:F45"/>
    <mergeCell ref="G43:G45"/>
    <mergeCell ref="CA4:CC4"/>
    <mergeCell ref="CD4:CD5"/>
    <mergeCell ref="CE4:CE5"/>
    <mergeCell ref="CF4:CF5"/>
    <mergeCell ref="CA3:CF3"/>
    <mergeCell ref="BM4:BM5"/>
    <mergeCell ref="BN4:BN5"/>
    <mergeCell ref="BO4:BO5"/>
    <mergeCell ref="BS4:BS5"/>
  </mergeCells>
  <conditionalFormatting sqref="CB11">
    <cfRule type="cellIs" priority="13" dxfId="0" operator="lessThan" stopIfTrue="1">
      <formula>0.75</formula>
    </cfRule>
  </conditionalFormatting>
  <conditionalFormatting sqref="J5:J35">
    <cfRule type="cellIs" priority="12" dxfId="0" operator="lessThan" stopIfTrue="1">
      <formula>75</formula>
    </cfRule>
  </conditionalFormatting>
  <conditionalFormatting sqref="P6:P35">
    <cfRule type="cellIs" priority="11" dxfId="0" operator="lessThan" stopIfTrue="1">
      <formula>75</formula>
    </cfRule>
  </conditionalFormatting>
  <conditionalFormatting sqref="X6:X35">
    <cfRule type="cellIs" priority="10" dxfId="0" operator="lessThan" stopIfTrue="1">
      <formula>75</formula>
    </cfRule>
  </conditionalFormatting>
  <conditionalFormatting sqref="AD5:AD35">
    <cfRule type="cellIs" priority="9" dxfId="0" operator="lessThan" stopIfTrue="1">
      <formula>75</formula>
    </cfRule>
  </conditionalFormatting>
  <conditionalFormatting sqref="AJ5:AJ35">
    <cfRule type="cellIs" priority="8" dxfId="0" operator="lessThan" stopIfTrue="1">
      <formula>75</formula>
    </cfRule>
  </conditionalFormatting>
  <conditionalFormatting sqref="AR6:AR35">
    <cfRule type="cellIs" priority="7" dxfId="0" operator="lessThan" stopIfTrue="1">
      <formula>75</formula>
    </cfRule>
  </conditionalFormatting>
  <conditionalFormatting sqref="AX6:AX35">
    <cfRule type="cellIs" priority="6" dxfId="0" operator="lessThan" stopIfTrue="1">
      <formula>75</formula>
    </cfRule>
  </conditionalFormatting>
  <conditionalFormatting sqref="BD6:BD35">
    <cfRule type="cellIs" priority="5" dxfId="0" operator="lessThan" stopIfTrue="1">
      <formula>75</formula>
    </cfRule>
  </conditionalFormatting>
  <conditionalFormatting sqref="BL5:BL35">
    <cfRule type="cellIs" priority="4" dxfId="0" operator="lessThan" stopIfTrue="1">
      <formula>75</formula>
    </cfRule>
  </conditionalFormatting>
  <conditionalFormatting sqref="BR6:BR35">
    <cfRule type="cellIs" priority="3" dxfId="0" operator="lessThan" stopIfTrue="1">
      <formula>75</formula>
    </cfRule>
  </conditionalFormatting>
  <conditionalFormatting sqref="BX6:BX35">
    <cfRule type="cellIs" priority="2" dxfId="0" operator="lessThan" stopIfTrue="1">
      <formula>75</formula>
    </cfRule>
  </conditionalFormatting>
  <conditionalFormatting sqref="CC6:CC35">
    <cfRule type="cellIs" priority="1" dxfId="0" operator="lessThan" stopIfTrue="1">
      <formula>75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120" zoomScaleNormal="120" zoomScalePageLayoutView="0" workbookViewId="0" topLeftCell="B10">
      <selection activeCell="Y33" sqref="Y3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5.8515625" style="0" customWidth="1"/>
    <col min="4" max="4" width="7.57421875" style="0" customWidth="1"/>
    <col min="5" max="5" width="6.00390625" style="0" customWidth="1"/>
    <col min="6" max="6" width="5.28125" style="0" customWidth="1"/>
    <col min="7" max="7" width="5.57421875" style="0" customWidth="1"/>
    <col min="8" max="8" width="4.8515625" style="0" customWidth="1"/>
    <col min="9" max="9" width="5.8515625" style="0" bestFit="1" customWidth="1"/>
    <col min="10" max="10" width="6.28125" style="0" customWidth="1"/>
    <col min="12" max="12" width="5.140625" style="0" customWidth="1"/>
    <col min="13" max="13" width="5.421875" style="0" customWidth="1"/>
    <col min="14" max="14" width="5.8515625" style="0" customWidth="1"/>
    <col min="15" max="15" width="4.57421875" style="0" customWidth="1"/>
    <col min="16" max="16" width="5.8515625" style="0" customWidth="1"/>
    <col min="17" max="17" width="5.57421875" style="0" customWidth="1"/>
    <col min="18" max="18" width="5.421875" style="0" customWidth="1"/>
    <col min="19" max="19" width="5.7109375" style="0" bestFit="1" customWidth="1"/>
    <col min="20" max="20" width="5.7109375" style="0" customWidth="1"/>
    <col min="21" max="22" width="5.00390625" style="0" customWidth="1"/>
    <col min="23" max="23" width="6.7109375" style="0" customWidth="1"/>
  </cols>
  <sheetData>
    <row r="1" spans="2:18" ht="12.75">
      <c r="B1" s="133" t="s">
        <v>65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3" ht="12.75" customHeight="1">
      <c r="A2" s="102" t="s">
        <v>0</v>
      </c>
      <c r="B2" s="102" t="s">
        <v>9</v>
      </c>
      <c r="C2" s="112" t="s">
        <v>13</v>
      </c>
      <c r="D2" s="113"/>
      <c r="E2" s="113"/>
      <c r="F2" s="113"/>
      <c r="G2" s="113"/>
      <c r="H2" s="114"/>
      <c r="I2" s="81" t="s">
        <v>44</v>
      </c>
      <c r="J2" s="82"/>
      <c r="K2" s="82"/>
      <c r="L2" s="82"/>
      <c r="M2" s="82"/>
      <c r="N2" s="111"/>
      <c r="O2" s="81" t="s">
        <v>59</v>
      </c>
      <c r="P2" s="82"/>
      <c r="Q2" s="82"/>
      <c r="R2" s="82"/>
      <c r="S2" s="82"/>
      <c r="T2" s="111"/>
      <c r="U2" s="81" t="s">
        <v>61</v>
      </c>
      <c r="V2" s="82"/>
      <c r="W2" s="111"/>
    </row>
    <row r="3" spans="1:23" ht="12.75">
      <c r="A3" s="105"/>
      <c r="B3" s="103"/>
      <c r="C3" s="89" t="s">
        <v>43</v>
      </c>
      <c r="D3" s="90"/>
      <c r="E3" s="76"/>
      <c r="F3" s="9" t="s">
        <v>2</v>
      </c>
      <c r="G3" s="9" t="s">
        <v>3</v>
      </c>
      <c r="H3" s="9" t="s">
        <v>4</v>
      </c>
      <c r="I3" s="74" t="s">
        <v>41</v>
      </c>
      <c r="J3" s="75"/>
      <c r="K3" s="76"/>
      <c r="L3" s="9" t="s">
        <v>2</v>
      </c>
      <c r="M3" s="9" t="s">
        <v>3</v>
      </c>
      <c r="N3" s="10" t="s">
        <v>4</v>
      </c>
      <c r="O3" s="74" t="s">
        <v>41</v>
      </c>
      <c r="P3" s="75"/>
      <c r="Q3" s="76"/>
      <c r="R3" s="9" t="s">
        <v>2</v>
      </c>
      <c r="S3" s="9" t="s">
        <v>3</v>
      </c>
      <c r="T3" s="10" t="s">
        <v>4</v>
      </c>
      <c r="U3" s="74" t="s">
        <v>41</v>
      </c>
      <c r="V3" s="75"/>
      <c r="W3" s="76"/>
    </row>
    <row r="4" spans="1:23" ht="33.75">
      <c r="A4" s="104"/>
      <c r="B4" s="104"/>
      <c r="C4" s="10" t="s">
        <v>45</v>
      </c>
      <c r="D4" s="12" t="s">
        <v>46</v>
      </c>
      <c r="E4" s="8" t="s">
        <v>51</v>
      </c>
      <c r="F4" s="9"/>
      <c r="G4" s="9"/>
      <c r="H4" s="9"/>
      <c r="I4" s="11" t="s">
        <v>45</v>
      </c>
      <c r="J4" s="12" t="s">
        <v>46</v>
      </c>
      <c r="K4" s="8" t="s">
        <v>51</v>
      </c>
      <c r="L4" s="9"/>
      <c r="M4" s="9"/>
      <c r="N4" s="10"/>
      <c r="O4" s="11" t="s">
        <v>45</v>
      </c>
      <c r="P4" s="12" t="s">
        <v>46</v>
      </c>
      <c r="Q4" s="8" t="s">
        <v>51</v>
      </c>
      <c r="R4" s="9"/>
      <c r="S4" s="9"/>
      <c r="T4" s="10"/>
      <c r="U4" s="47" t="s">
        <v>45</v>
      </c>
      <c r="V4" s="12" t="s">
        <v>46</v>
      </c>
      <c r="W4" s="8" t="s">
        <v>51</v>
      </c>
    </row>
    <row r="5" spans="1:23" s="59" customFormat="1" ht="12.75">
      <c r="A5" s="57">
        <v>1</v>
      </c>
      <c r="B5" s="16" t="s">
        <v>14</v>
      </c>
      <c r="C5" s="27">
        <v>4</v>
      </c>
      <c r="D5" s="27">
        <v>3</v>
      </c>
      <c r="E5" s="27">
        <f>D5/C5*100</f>
        <v>75</v>
      </c>
      <c r="F5" s="27">
        <v>14</v>
      </c>
      <c r="G5" s="27">
        <v>0</v>
      </c>
      <c r="H5" s="27">
        <f>SUM(F5:G5)</f>
        <v>14</v>
      </c>
      <c r="I5" s="27">
        <v>1</v>
      </c>
      <c r="J5" s="58">
        <v>1</v>
      </c>
      <c r="K5" s="58">
        <f>J5/I5*100</f>
        <v>100</v>
      </c>
      <c r="L5" s="27">
        <v>130</v>
      </c>
      <c r="M5" s="27">
        <v>70</v>
      </c>
      <c r="N5" s="27">
        <f aca="true" t="shared" si="0" ref="N5:N16">SUM(L5:M5)</f>
        <v>200</v>
      </c>
      <c r="O5" s="27">
        <v>2</v>
      </c>
      <c r="P5" s="58">
        <v>0</v>
      </c>
      <c r="Q5" s="58">
        <f>P5/O5*100</f>
        <v>0</v>
      </c>
      <c r="R5" s="27">
        <v>0</v>
      </c>
      <c r="S5" s="27">
        <v>0</v>
      </c>
      <c r="T5" s="27">
        <f>SUM(R5:S5)</f>
        <v>0</v>
      </c>
      <c r="U5" s="49">
        <v>1</v>
      </c>
      <c r="V5" s="58">
        <v>1</v>
      </c>
      <c r="W5" s="58">
        <f>V5/U5*100</f>
        <v>100</v>
      </c>
    </row>
    <row r="6" spans="1:23" s="59" customFormat="1" ht="12.75">
      <c r="A6" s="57">
        <v>2</v>
      </c>
      <c r="B6" s="16" t="s">
        <v>58</v>
      </c>
      <c r="C6" s="27">
        <v>4</v>
      </c>
      <c r="D6" s="27">
        <v>3</v>
      </c>
      <c r="E6" s="27">
        <f>D6/C6*100</f>
        <v>75</v>
      </c>
      <c r="F6" s="27">
        <v>10</v>
      </c>
      <c r="G6" s="27">
        <v>0</v>
      </c>
      <c r="H6" s="27">
        <f>SUM(F6:G6)</f>
        <v>10</v>
      </c>
      <c r="I6" s="27">
        <v>1</v>
      </c>
      <c r="J6" s="58">
        <v>1</v>
      </c>
      <c r="K6" s="27">
        <f>J6/I6*100</f>
        <v>100</v>
      </c>
      <c r="L6" s="27">
        <v>345</v>
      </c>
      <c r="M6" s="27">
        <v>184</v>
      </c>
      <c r="N6" s="27">
        <f>SUM(L6:M6)</f>
        <v>529</v>
      </c>
      <c r="O6" s="27">
        <v>2</v>
      </c>
      <c r="P6" s="58">
        <v>0</v>
      </c>
      <c r="Q6" s="27">
        <f>P6/O6*100</f>
        <v>0</v>
      </c>
      <c r="R6" s="27">
        <v>0</v>
      </c>
      <c r="S6" s="27">
        <v>0</v>
      </c>
      <c r="T6" s="27">
        <f>SUM(R6:S6)</f>
        <v>0</v>
      </c>
      <c r="U6" s="49">
        <v>1</v>
      </c>
      <c r="V6" s="58">
        <v>1</v>
      </c>
      <c r="W6" s="27">
        <f>V6/U6*100</f>
        <v>100</v>
      </c>
    </row>
    <row r="7" spans="1:23" ht="12.75">
      <c r="A7" s="15">
        <v>3</v>
      </c>
      <c r="B7" s="21" t="s">
        <v>15</v>
      </c>
      <c r="C7" s="19">
        <v>4</v>
      </c>
      <c r="D7" s="19">
        <v>0</v>
      </c>
      <c r="E7" s="19">
        <f aca="true" t="shared" si="1" ref="E7:E34">D7/C7*100</f>
        <v>0</v>
      </c>
      <c r="F7" s="19">
        <v>0</v>
      </c>
      <c r="G7" s="19">
        <v>0</v>
      </c>
      <c r="H7" s="19">
        <f aca="true" t="shared" si="2" ref="H7:H22">SUM(F7:G7)</f>
        <v>0</v>
      </c>
      <c r="I7" s="19">
        <v>1</v>
      </c>
      <c r="J7" s="19">
        <v>0</v>
      </c>
      <c r="K7" s="7">
        <f aca="true" t="shared" si="3" ref="K7:K34">J7/I7*100</f>
        <v>0</v>
      </c>
      <c r="L7" s="19">
        <v>0</v>
      </c>
      <c r="M7" s="19">
        <v>0</v>
      </c>
      <c r="N7" s="19">
        <f t="shared" si="0"/>
        <v>0</v>
      </c>
      <c r="O7" s="19">
        <v>2</v>
      </c>
      <c r="P7" s="19">
        <v>0</v>
      </c>
      <c r="Q7" s="7">
        <f aca="true" t="shared" si="4" ref="Q7:Q34">P7/O7*100</f>
        <v>0</v>
      </c>
      <c r="R7" s="19">
        <v>0</v>
      </c>
      <c r="S7" s="19">
        <v>0</v>
      </c>
      <c r="T7" s="19">
        <f aca="true" t="shared" si="5" ref="T7:T16">SUM(R7:S7)</f>
        <v>0</v>
      </c>
      <c r="U7" s="48">
        <v>1</v>
      </c>
      <c r="V7" s="19">
        <v>0</v>
      </c>
      <c r="W7" s="7">
        <f aca="true" t="shared" si="6" ref="W7:W22">V7/U7*100</f>
        <v>0</v>
      </c>
    </row>
    <row r="8" spans="1:23" ht="12.75">
      <c r="A8" s="15">
        <v>4</v>
      </c>
      <c r="B8" s="21" t="s">
        <v>16</v>
      </c>
      <c r="C8" s="19">
        <v>4</v>
      </c>
      <c r="D8" s="19">
        <v>0</v>
      </c>
      <c r="E8" s="19">
        <f t="shared" si="1"/>
        <v>0</v>
      </c>
      <c r="F8" s="19">
        <v>0</v>
      </c>
      <c r="G8" s="19">
        <v>0</v>
      </c>
      <c r="H8" s="19">
        <f t="shared" si="2"/>
        <v>0</v>
      </c>
      <c r="I8" s="19">
        <v>1</v>
      </c>
      <c r="J8" s="19">
        <v>0</v>
      </c>
      <c r="K8" s="7">
        <f t="shared" si="3"/>
        <v>0</v>
      </c>
      <c r="L8" s="19">
        <v>0</v>
      </c>
      <c r="M8" s="19">
        <v>0</v>
      </c>
      <c r="N8" s="19">
        <f t="shared" si="0"/>
        <v>0</v>
      </c>
      <c r="O8" s="19">
        <v>2</v>
      </c>
      <c r="P8" s="19">
        <v>0</v>
      </c>
      <c r="Q8" s="7">
        <f t="shared" si="4"/>
        <v>0</v>
      </c>
      <c r="R8" s="19">
        <v>0</v>
      </c>
      <c r="S8" s="19">
        <v>0</v>
      </c>
      <c r="T8" s="19">
        <f t="shared" si="5"/>
        <v>0</v>
      </c>
      <c r="U8" s="48">
        <v>1</v>
      </c>
      <c r="V8" s="19">
        <v>1</v>
      </c>
      <c r="W8" s="7">
        <f t="shared" si="6"/>
        <v>100</v>
      </c>
    </row>
    <row r="9" spans="1:23" ht="12.75">
      <c r="A9" s="15">
        <v>5</v>
      </c>
      <c r="B9" s="16" t="s">
        <v>17</v>
      </c>
      <c r="C9" s="19">
        <v>4</v>
      </c>
      <c r="D9" s="19">
        <v>3</v>
      </c>
      <c r="E9" s="19">
        <f t="shared" si="1"/>
        <v>75</v>
      </c>
      <c r="F9" s="19">
        <v>63</v>
      </c>
      <c r="G9" s="19">
        <v>3</v>
      </c>
      <c r="H9" s="19">
        <f t="shared" si="2"/>
        <v>66</v>
      </c>
      <c r="I9" s="19">
        <v>1</v>
      </c>
      <c r="J9" s="19">
        <v>0</v>
      </c>
      <c r="K9" s="7">
        <f t="shared" si="3"/>
        <v>0</v>
      </c>
      <c r="L9" s="19">
        <v>0</v>
      </c>
      <c r="M9" s="19">
        <v>0</v>
      </c>
      <c r="N9" s="19">
        <f t="shared" si="0"/>
        <v>0</v>
      </c>
      <c r="O9" s="19">
        <v>2</v>
      </c>
      <c r="P9" s="19">
        <v>0</v>
      </c>
      <c r="Q9" s="7">
        <f t="shared" si="4"/>
        <v>0</v>
      </c>
      <c r="R9" s="19">
        <v>0</v>
      </c>
      <c r="S9" s="19">
        <v>0</v>
      </c>
      <c r="T9" s="19">
        <f t="shared" si="5"/>
        <v>0</v>
      </c>
      <c r="U9" s="48">
        <v>1</v>
      </c>
      <c r="V9" s="19">
        <v>0</v>
      </c>
      <c r="W9" s="7">
        <f t="shared" si="6"/>
        <v>0</v>
      </c>
    </row>
    <row r="10" spans="1:23" ht="17.25" customHeight="1">
      <c r="A10" s="15">
        <v>6</v>
      </c>
      <c r="B10" s="16" t="s">
        <v>18</v>
      </c>
      <c r="C10" s="19">
        <v>4</v>
      </c>
      <c r="D10" s="19">
        <v>3</v>
      </c>
      <c r="E10" s="19">
        <f t="shared" si="1"/>
        <v>75</v>
      </c>
      <c r="F10" s="19">
        <v>0</v>
      </c>
      <c r="G10" s="19">
        <v>0</v>
      </c>
      <c r="H10" s="19">
        <f t="shared" si="2"/>
        <v>0</v>
      </c>
      <c r="I10" s="19">
        <v>1</v>
      </c>
      <c r="J10" s="19">
        <v>0</v>
      </c>
      <c r="K10" s="7">
        <f t="shared" si="3"/>
        <v>0</v>
      </c>
      <c r="L10" s="19">
        <v>0</v>
      </c>
      <c r="M10" s="19">
        <v>0</v>
      </c>
      <c r="N10" s="19">
        <f t="shared" si="0"/>
        <v>0</v>
      </c>
      <c r="O10" s="19">
        <v>2</v>
      </c>
      <c r="P10" s="19">
        <v>1</v>
      </c>
      <c r="Q10" s="7">
        <f t="shared" si="4"/>
        <v>50</v>
      </c>
      <c r="R10" s="19"/>
      <c r="S10" s="19"/>
      <c r="T10" s="19">
        <f t="shared" si="5"/>
        <v>0</v>
      </c>
      <c r="U10" s="48">
        <v>1</v>
      </c>
      <c r="V10" s="19">
        <v>0</v>
      </c>
      <c r="W10" s="7">
        <f t="shared" si="6"/>
        <v>0</v>
      </c>
    </row>
    <row r="11" spans="1:23" ht="12.75">
      <c r="A11" s="15">
        <v>7</v>
      </c>
      <c r="B11" s="21" t="s">
        <v>6</v>
      </c>
      <c r="C11" s="19">
        <v>4</v>
      </c>
      <c r="D11" s="19">
        <v>3</v>
      </c>
      <c r="E11" s="19">
        <f t="shared" si="1"/>
        <v>75</v>
      </c>
      <c r="F11" s="19">
        <v>8</v>
      </c>
      <c r="G11" s="19">
        <v>0</v>
      </c>
      <c r="H11" s="19">
        <f t="shared" si="2"/>
        <v>8</v>
      </c>
      <c r="I11" s="19">
        <v>1</v>
      </c>
      <c r="J11" s="19">
        <v>0</v>
      </c>
      <c r="K11" s="7">
        <f t="shared" si="3"/>
        <v>0</v>
      </c>
      <c r="L11" s="19">
        <v>0</v>
      </c>
      <c r="M11" s="19">
        <v>0</v>
      </c>
      <c r="N11" s="19">
        <f t="shared" si="0"/>
        <v>0</v>
      </c>
      <c r="O11" s="19">
        <v>2</v>
      </c>
      <c r="P11" s="19">
        <v>0</v>
      </c>
      <c r="Q11" s="7">
        <f t="shared" si="4"/>
        <v>0</v>
      </c>
      <c r="R11" s="19">
        <v>0</v>
      </c>
      <c r="S11" s="19">
        <v>0</v>
      </c>
      <c r="T11" s="19">
        <f t="shared" si="5"/>
        <v>0</v>
      </c>
      <c r="U11" s="48">
        <v>1</v>
      </c>
      <c r="V11" s="19">
        <v>0</v>
      </c>
      <c r="W11" s="7">
        <f t="shared" si="6"/>
        <v>0</v>
      </c>
    </row>
    <row r="12" spans="1:23" ht="29.25" customHeight="1">
      <c r="A12" s="15">
        <v>8</v>
      </c>
      <c r="B12" s="56" t="s">
        <v>19</v>
      </c>
      <c r="C12" s="19">
        <v>4</v>
      </c>
      <c r="D12" s="19">
        <v>3</v>
      </c>
      <c r="E12" s="19">
        <f t="shared" si="1"/>
        <v>75</v>
      </c>
      <c r="F12" s="19">
        <v>56</v>
      </c>
      <c r="G12" s="19">
        <v>6</v>
      </c>
      <c r="H12" s="19">
        <f t="shared" si="2"/>
        <v>62</v>
      </c>
      <c r="I12" s="19">
        <v>1</v>
      </c>
      <c r="J12" s="19">
        <v>0</v>
      </c>
      <c r="K12" s="7">
        <f t="shared" si="3"/>
        <v>0</v>
      </c>
      <c r="L12" s="19">
        <v>0</v>
      </c>
      <c r="M12" s="19">
        <v>0</v>
      </c>
      <c r="N12" s="19">
        <f t="shared" si="0"/>
        <v>0</v>
      </c>
      <c r="O12" s="19">
        <v>2</v>
      </c>
      <c r="P12" s="19">
        <v>0</v>
      </c>
      <c r="Q12" s="7">
        <f t="shared" si="4"/>
        <v>0</v>
      </c>
      <c r="R12" s="19">
        <v>0</v>
      </c>
      <c r="S12" s="19">
        <v>0</v>
      </c>
      <c r="T12" s="19">
        <f t="shared" si="5"/>
        <v>0</v>
      </c>
      <c r="U12" s="48">
        <v>2</v>
      </c>
      <c r="V12" s="19">
        <v>0</v>
      </c>
      <c r="W12" s="7">
        <f t="shared" si="6"/>
        <v>0</v>
      </c>
    </row>
    <row r="13" spans="1:23" ht="12.75">
      <c r="A13" s="15">
        <v>9</v>
      </c>
      <c r="B13" s="16" t="s">
        <v>5</v>
      </c>
      <c r="C13" s="19">
        <v>4</v>
      </c>
      <c r="D13" s="19">
        <v>6</v>
      </c>
      <c r="E13" s="19">
        <f t="shared" si="1"/>
        <v>150</v>
      </c>
      <c r="F13" s="19">
        <v>85</v>
      </c>
      <c r="G13" s="19">
        <v>29</v>
      </c>
      <c r="H13" s="19">
        <f t="shared" si="2"/>
        <v>114</v>
      </c>
      <c r="I13" s="19">
        <v>1</v>
      </c>
      <c r="J13" s="19">
        <v>0</v>
      </c>
      <c r="K13" s="7">
        <f t="shared" si="3"/>
        <v>0</v>
      </c>
      <c r="L13" s="19">
        <v>0</v>
      </c>
      <c r="M13" s="19">
        <v>0</v>
      </c>
      <c r="N13" s="19">
        <f t="shared" si="0"/>
        <v>0</v>
      </c>
      <c r="O13" s="19">
        <v>2</v>
      </c>
      <c r="P13" s="19">
        <v>0</v>
      </c>
      <c r="Q13" s="7">
        <f t="shared" si="4"/>
        <v>0</v>
      </c>
      <c r="R13" s="19">
        <v>0</v>
      </c>
      <c r="S13" s="19">
        <v>0</v>
      </c>
      <c r="T13" s="19">
        <f t="shared" si="5"/>
        <v>0</v>
      </c>
      <c r="U13" s="48">
        <v>1</v>
      </c>
      <c r="V13" s="19">
        <v>1</v>
      </c>
      <c r="W13" s="7">
        <f t="shared" si="6"/>
        <v>100</v>
      </c>
    </row>
    <row r="14" spans="1:23" ht="12.75">
      <c r="A14" s="15">
        <v>10</v>
      </c>
      <c r="B14" s="16" t="s">
        <v>20</v>
      </c>
      <c r="C14" s="19">
        <v>4</v>
      </c>
      <c r="D14" s="19">
        <v>3</v>
      </c>
      <c r="E14" s="19">
        <f t="shared" si="1"/>
        <v>75</v>
      </c>
      <c r="F14" s="19">
        <v>24</v>
      </c>
      <c r="G14" s="19">
        <v>7</v>
      </c>
      <c r="H14" s="19">
        <f t="shared" si="2"/>
        <v>31</v>
      </c>
      <c r="I14" s="19">
        <v>1</v>
      </c>
      <c r="J14" s="19">
        <v>0</v>
      </c>
      <c r="K14" s="7">
        <f t="shared" si="3"/>
        <v>0</v>
      </c>
      <c r="L14" s="19">
        <v>0</v>
      </c>
      <c r="M14" s="19">
        <v>0</v>
      </c>
      <c r="N14" s="19">
        <f t="shared" si="0"/>
        <v>0</v>
      </c>
      <c r="O14" s="19">
        <v>2</v>
      </c>
      <c r="P14" s="19">
        <v>1</v>
      </c>
      <c r="Q14" s="7">
        <f t="shared" si="4"/>
        <v>50</v>
      </c>
      <c r="R14" s="19">
        <v>15</v>
      </c>
      <c r="S14" s="19">
        <v>0</v>
      </c>
      <c r="T14" s="19">
        <f t="shared" si="5"/>
        <v>15</v>
      </c>
      <c r="U14" s="48">
        <v>1</v>
      </c>
      <c r="V14" s="19">
        <v>1</v>
      </c>
      <c r="W14" s="7">
        <f t="shared" si="6"/>
        <v>100</v>
      </c>
    </row>
    <row r="15" spans="1:23" ht="12.75">
      <c r="A15" s="15">
        <v>11</v>
      </c>
      <c r="B15" s="16" t="s">
        <v>21</v>
      </c>
      <c r="C15" s="19">
        <v>4</v>
      </c>
      <c r="D15" s="19">
        <v>4</v>
      </c>
      <c r="E15" s="19">
        <f t="shared" si="1"/>
        <v>100</v>
      </c>
      <c r="F15" s="19">
        <v>23</v>
      </c>
      <c r="G15" s="19">
        <v>1</v>
      </c>
      <c r="H15" s="19">
        <f t="shared" si="2"/>
        <v>24</v>
      </c>
      <c r="I15" s="19">
        <v>1</v>
      </c>
      <c r="J15" s="19">
        <v>0</v>
      </c>
      <c r="K15" s="7">
        <f t="shared" si="3"/>
        <v>0</v>
      </c>
      <c r="L15" s="19">
        <v>0</v>
      </c>
      <c r="M15" s="19">
        <v>0</v>
      </c>
      <c r="N15" s="19">
        <f t="shared" si="0"/>
        <v>0</v>
      </c>
      <c r="O15" s="19">
        <v>2</v>
      </c>
      <c r="P15" s="19">
        <v>0</v>
      </c>
      <c r="Q15" s="7">
        <f t="shared" si="4"/>
        <v>0</v>
      </c>
      <c r="R15" s="19">
        <v>0</v>
      </c>
      <c r="S15" s="19">
        <v>0</v>
      </c>
      <c r="T15" s="19">
        <f t="shared" si="5"/>
        <v>0</v>
      </c>
      <c r="U15" s="48">
        <v>1</v>
      </c>
      <c r="V15" s="19">
        <v>1</v>
      </c>
      <c r="W15" s="7">
        <f t="shared" si="6"/>
        <v>100</v>
      </c>
    </row>
    <row r="16" spans="1:23" ht="12.75">
      <c r="A16" s="15">
        <v>12</v>
      </c>
      <c r="B16" s="16" t="s">
        <v>22</v>
      </c>
      <c r="C16" s="19">
        <v>4</v>
      </c>
      <c r="D16" s="19">
        <v>4</v>
      </c>
      <c r="E16" s="19">
        <f t="shared" si="1"/>
        <v>100</v>
      </c>
      <c r="F16" s="19">
        <v>0</v>
      </c>
      <c r="G16" s="19">
        <v>0</v>
      </c>
      <c r="H16" s="19">
        <f t="shared" si="2"/>
        <v>0</v>
      </c>
      <c r="I16" s="19">
        <v>1</v>
      </c>
      <c r="J16" s="19">
        <v>0</v>
      </c>
      <c r="K16" s="7">
        <f t="shared" si="3"/>
        <v>0</v>
      </c>
      <c r="L16" s="19">
        <v>0</v>
      </c>
      <c r="M16" s="19">
        <v>0</v>
      </c>
      <c r="N16" s="19">
        <f t="shared" si="0"/>
        <v>0</v>
      </c>
      <c r="O16" s="19">
        <v>2</v>
      </c>
      <c r="P16" s="19">
        <v>0</v>
      </c>
      <c r="Q16" s="7">
        <f t="shared" si="4"/>
        <v>0</v>
      </c>
      <c r="R16" s="19"/>
      <c r="S16" s="19"/>
      <c r="T16" s="19">
        <f t="shared" si="5"/>
        <v>0</v>
      </c>
      <c r="U16" s="48">
        <v>1</v>
      </c>
      <c r="V16" s="19">
        <v>0</v>
      </c>
      <c r="W16" s="7">
        <f t="shared" si="6"/>
        <v>0</v>
      </c>
    </row>
    <row r="17" spans="1:23" ht="12.75">
      <c r="A17" s="15">
        <v>13</v>
      </c>
      <c r="B17" s="16" t="s">
        <v>23</v>
      </c>
      <c r="C17" s="19">
        <v>4</v>
      </c>
      <c r="D17" s="19">
        <v>1</v>
      </c>
      <c r="E17" s="19">
        <f t="shared" si="1"/>
        <v>25</v>
      </c>
      <c r="F17" s="19">
        <v>0</v>
      </c>
      <c r="G17" s="19">
        <v>0</v>
      </c>
      <c r="H17" s="19">
        <f t="shared" si="2"/>
        <v>0</v>
      </c>
      <c r="I17" s="19">
        <v>1</v>
      </c>
      <c r="J17" s="19">
        <v>0</v>
      </c>
      <c r="K17" s="7">
        <f t="shared" si="3"/>
        <v>0</v>
      </c>
      <c r="L17" s="19">
        <v>0</v>
      </c>
      <c r="M17" s="19">
        <v>0</v>
      </c>
      <c r="N17" s="19">
        <f>SUM(L17:M17)</f>
        <v>0</v>
      </c>
      <c r="O17" s="19">
        <v>2</v>
      </c>
      <c r="P17" s="19">
        <v>1</v>
      </c>
      <c r="Q17" s="7">
        <f t="shared" si="4"/>
        <v>50</v>
      </c>
      <c r="R17" s="19">
        <v>0</v>
      </c>
      <c r="S17" s="19">
        <v>0</v>
      </c>
      <c r="T17" s="19">
        <f>SUM(R17:S17)</f>
        <v>0</v>
      </c>
      <c r="U17" s="48">
        <v>1</v>
      </c>
      <c r="V17" s="19">
        <v>0</v>
      </c>
      <c r="W17" s="7">
        <f t="shared" si="6"/>
        <v>0</v>
      </c>
    </row>
    <row r="18" spans="1:23" ht="12.75">
      <c r="A18" s="15">
        <v>14</v>
      </c>
      <c r="B18" s="16" t="s">
        <v>57</v>
      </c>
      <c r="C18" s="19">
        <v>4</v>
      </c>
      <c r="D18" s="19">
        <v>5</v>
      </c>
      <c r="E18" s="19">
        <f t="shared" si="1"/>
        <v>125</v>
      </c>
      <c r="F18" s="19">
        <v>0</v>
      </c>
      <c r="G18" s="19">
        <v>0</v>
      </c>
      <c r="H18" s="19">
        <f t="shared" si="2"/>
        <v>0</v>
      </c>
      <c r="I18" s="19">
        <v>1</v>
      </c>
      <c r="J18" s="19">
        <v>0</v>
      </c>
      <c r="K18" s="7">
        <f t="shared" si="3"/>
        <v>0</v>
      </c>
      <c r="L18" s="19">
        <v>0</v>
      </c>
      <c r="M18" s="19">
        <v>0</v>
      </c>
      <c r="N18" s="19">
        <f>SUM(L18:M18)</f>
        <v>0</v>
      </c>
      <c r="O18" s="19">
        <v>2</v>
      </c>
      <c r="P18" s="19">
        <v>1</v>
      </c>
      <c r="Q18" s="7">
        <f t="shared" si="4"/>
        <v>50</v>
      </c>
      <c r="R18" s="19">
        <v>11</v>
      </c>
      <c r="S18" s="19">
        <v>5</v>
      </c>
      <c r="T18" s="19">
        <f>SUM(R18:S18)</f>
        <v>16</v>
      </c>
      <c r="U18" s="48">
        <v>1</v>
      </c>
      <c r="V18" s="19">
        <v>1</v>
      </c>
      <c r="W18" s="7">
        <f t="shared" si="6"/>
        <v>100</v>
      </c>
    </row>
    <row r="19" spans="1:23" s="59" customFormat="1" ht="12.75">
      <c r="A19" s="57">
        <v>15</v>
      </c>
      <c r="B19" s="16" t="s">
        <v>24</v>
      </c>
      <c r="C19" s="27">
        <v>4</v>
      </c>
      <c r="D19" s="27">
        <v>2</v>
      </c>
      <c r="E19" s="27">
        <f t="shared" si="1"/>
        <v>50</v>
      </c>
      <c r="F19" s="27">
        <v>70</v>
      </c>
      <c r="G19" s="27">
        <v>3</v>
      </c>
      <c r="H19" s="27">
        <f t="shared" si="2"/>
        <v>73</v>
      </c>
      <c r="I19" s="27">
        <v>1</v>
      </c>
      <c r="J19" s="27"/>
      <c r="K19" s="58">
        <f t="shared" si="3"/>
        <v>0</v>
      </c>
      <c r="L19" s="27"/>
      <c r="M19" s="27"/>
      <c r="N19" s="27">
        <f aca="true" t="shared" si="7" ref="N19:N33">SUM(L19:M19)</f>
        <v>0</v>
      </c>
      <c r="O19" s="27">
        <v>2</v>
      </c>
      <c r="P19" s="27">
        <v>1</v>
      </c>
      <c r="Q19" s="58">
        <f t="shared" si="4"/>
        <v>50</v>
      </c>
      <c r="R19" s="27">
        <v>30</v>
      </c>
      <c r="S19" s="27">
        <v>18</v>
      </c>
      <c r="T19" s="27">
        <f aca="true" t="shared" si="8" ref="T19:T33">SUM(R19:S19)</f>
        <v>48</v>
      </c>
      <c r="U19" s="49">
        <v>1</v>
      </c>
      <c r="V19" s="27">
        <v>1</v>
      </c>
      <c r="W19" s="58">
        <f t="shared" si="6"/>
        <v>100</v>
      </c>
    </row>
    <row r="20" spans="1:23" ht="12.75">
      <c r="A20" s="15">
        <v>16</v>
      </c>
      <c r="B20" s="16" t="s">
        <v>25</v>
      </c>
      <c r="C20" s="19">
        <v>4</v>
      </c>
      <c r="D20" s="19">
        <v>3</v>
      </c>
      <c r="E20" s="19">
        <f t="shared" si="1"/>
        <v>75</v>
      </c>
      <c r="F20" s="19">
        <v>24</v>
      </c>
      <c r="G20" s="19">
        <v>0</v>
      </c>
      <c r="H20" s="19">
        <f t="shared" si="2"/>
        <v>24</v>
      </c>
      <c r="I20" s="19">
        <v>1</v>
      </c>
      <c r="J20" s="19">
        <v>0</v>
      </c>
      <c r="K20" s="7">
        <f t="shared" si="3"/>
        <v>0</v>
      </c>
      <c r="L20" s="19">
        <v>0</v>
      </c>
      <c r="M20" s="19">
        <v>0</v>
      </c>
      <c r="N20" s="19">
        <f t="shared" si="7"/>
        <v>0</v>
      </c>
      <c r="O20" s="19">
        <v>2</v>
      </c>
      <c r="P20" s="19">
        <v>0</v>
      </c>
      <c r="Q20" s="7">
        <f t="shared" si="4"/>
        <v>0</v>
      </c>
      <c r="R20" s="19">
        <v>0</v>
      </c>
      <c r="S20" s="19">
        <v>0</v>
      </c>
      <c r="T20" s="19">
        <f t="shared" si="8"/>
        <v>0</v>
      </c>
      <c r="U20" s="48">
        <v>2</v>
      </c>
      <c r="V20" s="19">
        <v>1</v>
      </c>
      <c r="W20" s="7">
        <f t="shared" si="6"/>
        <v>50</v>
      </c>
    </row>
    <row r="21" spans="1:23" ht="12.75">
      <c r="A21" s="15">
        <v>17</v>
      </c>
      <c r="B21" s="16" t="s">
        <v>26</v>
      </c>
      <c r="C21" s="19">
        <v>4</v>
      </c>
      <c r="D21" s="19">
        <v>2</v>
      </c>
      <c r="E21" s="19">
        <f t="shared" si="1"/>
        <v>50</v>
      </c>
      <c r="F21" s="19">
        <v>32</v>
      </c>
      <c r="G21" s="19">
        <v>8</v>
      </c>
      <c r="H21" s="19">
        <f t="shared" si="2"/>
        <v>40</v>
      </c>
      <c r="I21" s="19">
        <v>1</v>
      </c>
      <c r="J21" s="19">
        <v>0</v>
      </c>
      <c r="K21" s="7">
        <f t="shared" si="3"/>
        <v>0</v>
      </c>
      <c r="L21" s="19">
        <v>0</v>
      </c>
      <c r="M21" s="19">
        <v>0</v>
      </c>
      <c r="N21" s="19">
        <f t="shared" si="7"/>
        <v>0</v>
      </c>
      <c r="O21" s="19">
        <v>2</v>
      </c>
      <c r="P21" s="19">
        <v>0</v>
      </c>
      <c r="Q21" s="7">
        <f t="shared" si="4"/>
        <v>0</v>
      </c>
      <c r="R21" s="19">
        <v>0</v>
      </c>
      <c r="S21" s="19">
        <v>0</v>
      </c>
      <c r="T21" s="19">
        <f t="shared" si="8"/>
        <v>0</v>
      </c>
      <c r="U21" s="48">
        <v>1</v>
      </c>
      <c r="V21" s="19">
        <v>1</v>
      </c>
      <c r="W21" s="7">
        <f t="shared" si="6"/>
        <v>100</v>
      </c>
    </row>
    <row r="22" spans="1:23" ht="12.75">
      <c r="A22" s="15">
        <v>18</v>
      </c>
      <c r="B22" s="16" t="s">
        <v>27</v>
      </c>
      <c r="C22" s="19">
        <v>4</v>
      </c>
      <c r="D22" s="19">
        <v>2</v>
      </c>
      <c r="E22" s="19">
        <f t="shared" si="1"/>
        <v>50</v>
      </c>
      <c r="F22" s="19">
        <v>4</v>
      </c>
      <c r="G22" s="19">
        <v>2</v>
      </c>
      <c r="H22" s="19">
        <f t="shared" si="2"/>
        <v>6</v>
      </c>
      <c r="I22" s="19">
        <v>1</v>
      </c>
      <c r="J22" s="19">
        <v>0</v>
      </c>
      <c r="K22" s="7">
        <f t="shared" si="3"/>
        <v>0</v>
      </c>
      <c r="L22" s="19">
        <v>0</v>
      </c>
      <c r="M22" s="19">
        <v>0</v>
      </c>
      <c r="N22" s="19">
        <f t="shared" si="7"/>
        <v>0</v>
      </c>
      <c r="O22" s="19">
        <v>2</v>
      </c>
      <c r="P22" s="19">
        <v>1</v>
      </c>
      <c r="Q22" s="7">
        <f t="shared" si="4"/>
        <v>50</v>
      </c>
      <c r="R22" s="19">
        <v>12</v>
      </c>
      <c r="S22" s="19">
        <v>2</v>
      </c>
      <c r="T22" s="19">
        <f t="shared" si="8"/>
        <v>14</v>
      </c>
      <c r="U22" s="48">
        <v>1</v>
      </c>
      <c r="V22" s="19">
        <v>1</v>
      </c>
      <c r="W22" s="7">
        <f t="shared" si="6"/>
        <v>100</v>
      </c>
    </row>
    <row r="23" spans="1:23" ht="12.75">
      <c r="A23" s="15">
        <v>19</v>
      </c>
      <c r="B23" s="16" t="s">
        <v>28</v>
      </c>
      <c r="C23" s="19">
        <v>4</v>
      </c>
      <c r="D23" s="19">
        <v>4</v>
      </c>
      <c r="E23" s="19">
        <f t="shared" si="1"/>
        <v>100</v>
      </c>
      <c r="F23" s="19">
        <v>8</v>
      </c>
      <c r="G23" s="19">
        <v>4</v>
      </c>
      <c r="H23" s="19">
        <f aca="true" t="shared" si="9" ref="H23:H33">SUM(F23:G23)</f>
        <v>12</v>
      </c>
      <c r="I23" s="19">
        <v>1</v>
      </c>
      <c r="J23" s="19">
        <v>1</v>
      </c>
      <c r="K23" s="7">
        <f t="shared" si="3"/>
        <v>100</v>
      </c>
      <c r="L23" s="19">
        <v>103</v>
      </c>
      <c r="M23" s="19">
        <v>119</v>
      </c>
      <c r="N23" s="19">
        <f t="shared" si="7"/>
        <v>222</v>
      </c>
      <c r="O23" s="19">
        <v>2</v>
      </c>
      <c r="P23" s="19">
        <v>2</v>
      </c>
      <c r="Q23" s="7">
        <f t="shared" si="4"/>
        <v>100</v>
      </c>
      <c r="R23" s="19">
        <v>16</v>
      </c>
      <c r="S23" s="19">
        <v>8</v>
      </c>
      <c r="T23" s="19">
        <f t="shared" si="8"/>
        <v>24</v>
      </c>
      <c r="U23" s="48">
        <v>1</v>
      </c>
      <c r="V23" s="19">
        <v>1</v>
      </c>
      <c r="W23" s="7">
        <f aca="true" t="shared" si="10" ref="W23:W29">V23/U23*100</f>
        <v>100</v>
      </c>
    </row>
    <row r="24" spans="1:23" ht="12.75">
      <c r="A24" s="15">
        <v>20</v>
      </c>
      <c r="B24" s="21" t="s">
        <v>29</v>
      </c>
      <c r="C24" s="19">
        <v>4</v>
      </c>
      <c r="D24" s="19">
        <v>0</v>
      </c>
      <c r="E24" s="19">
        <f t="shared" si="1"/>
        <v>0</v>
      </c>
      <c r="F24" s="19">
        <v>0</v>
      </c>
      <c r="G24" s="19">
        <v>0</v>
      </c>
      <c r="H24" s="19">
        <f t="shared" si="9"/>
        <v>0</v>
      </c>
      <c r="I24" s="19">
        <v>1</v>
      </c>
      <c r="J24" s="19">
        <v>0</v>
      </c>
      <c r="K24" s="7">
        <f t="shared" si="3"/>
        <v>0</v>
      </c>
      <c r="L24" s="19">
        <v>0</v>
      </c>
      <c r="M24" s="19">
        <v>0</v>
      </c>
      <c r="N24" s="19">
        <f t="shared" si="7"/>
        <v>0</v>
      </c>
      <c r="O24" s="19">
        <v>2</v>
      </c>
      <c r="P24" s="19">
        <v>0</v>
      </c>
      <c r="Q24" s="7">
        <f t="shared" si="4"/>
        <v>0</v>
      </c>
      <c r="R24" s="19">
        <v>0</v>
      </c>
      <c r="S24" s="19">
        <v>0</v>
      </c>
      <c r="T24" s="19">
        <f t="shared" si="8"/>
        <v>0</v>
      </c>
      <c r="U24" s="48">
        <v>1</v>
      </c>
      <c r="V24" s="19">
        <v>0</v>
      </c>
      <c r="W24" s="7">
        <f t="shared" si="10"/>
        <v>0</v>
      </c>
    </row>
    <row r="25" spans="1:23" ht="12.75">
      <c r="A25" s="15">
        <v>21</v>
      </c>
      <c r="B25" s="16" t="s">
        <v>63</v>
      </c>
      <c r="C25" s="19">
        <v>4</v>
      </c>
      <c r="D25" s="19">
        <v>3</v>
      </c>
      <c r="E25" s="19">
        <f t="shared" si="1"/>
        <v>75</v>
      </c>
      <c r="F25" s="19">
        <v>37</v>
      </c>
      <c r="G25" s="19">
        <v>8</v>
      </c>
      <c r="H25" s="19">
        <f t="shared" si="9"/>
        <v>45</v>
      </c>
      <c r="I25" s="19">
        <v>1</v>
      </c>
      <c r="J25" s="19">
        <v>0</v>
      </c>
      <c r="K25" s="7">
        <f t="shared" si="3"/>
        <v>0</v>
      </c>
      <c r="L25" s="19">
        <v>0</v>
      </c>
      <c r="M25" s="19">
        <v>0</v>
      </c>
      <c r="N25" s="19">
        <f t="shared" si="7"/>
        <v>0</v>
      </c>
      <c r="O25" s="19">
        <v>2</v>
      </c>
      <c r="P25" s="19">
        <v>1</v>
      </c>
      <c r="Q25" s="7">
        <f t="shared" si="4"/>
        <v>50</v>
      </c>
      <c r="R25" s="19">
        <v>15</v>
      </c>
      <c r="S25" s="19">
        <v>2</v>
      </c>
      <c r="T25" s="19">
        <f t="shared" si="8"/>
        <v>17</v>
      </c>
      <c r="U25" s="48">
        <v>1</v>
      </c>
      <c r="V25" s="19">
        <v>0</v>
      </c>
      <c r="W25" s="7">
        <f t="shared" si="10"/>
        <v>0</v>
      </c>
    </row>
    <row r="26" spans="1:23" ht="12.75">
      <c r="A26" s="15">
        <v>22</v>
      </c>
      <c r="B26" s="16" t="s">
        <v>31</v>
      </c>
      <c r="C26" s="27">
        <v>4</v>
      </c>
      <c r="D26" s="27">
        <v>9</v>
      </c>
      <c r="E26" s="27">
        <f t="shared" si="1"/>
        <v>225</v>
      </c>
      <c r="F26" s="19">
        <v>115</v>
      </c>
      <c r="G26" s="19">
        <v>23</v>
      </c>
      <c r="H26" s="19">
        <f t="shared" si="9"/>
        <v>138</v>
      </c>
      <c r="I26" s="19">
        <v>1</v>
      </c>
      <c r="J26" s="19">
        <v>0</v>
      </c>
      <c r="K26" s="7">
        <f t="shared" si="3"/>
        <v>0</v>
      </c>
      <c r="L26" s="19">
        <v>0</v>
      </c>
      <c r="M26" s="19">
        <v>0</v>
      </c>
      <c r="N26" s="19">
        <f t="shared" si="7"/>
        <v>0</v>
      </c>
      <c r="O26" s="19">
        <v>4</v>
      </c>
      <c r="P26" s="19">
        <v>1</v>
      </c>
      <c r="Q26" s="7">
        <f t="shared" si="4"/>
        <v>25</v>
      </c>
      <c r="R26" s="19">
        <v>9</v>
      </c>
      <c r="S26" s="19">
        <v>3</v>
      </c>
      <c r="T26" s="19">
        <f t="shared" si="8"/>
        <v>12</v>
      </c>
      <c r="U26" s="48">
        <v>1</v>
      </c>
      <c r="V26" s="19">
        <v>1</v>
      </c>
      <c r="W26" s="7">
        <f t="shared" si="10"/>
        <v>100</v>
      </c>
    </row>
    <row r="27" spans="1:23" ht="12.75">
      <c r="A27" s="15">
        <v>23</v>
      </c>
      <c r="B27" s="21" t="s">
        <v>32</v>
      </c>
      <c r="C27" s="27">
        <v>4</v>
      </c>
      <c r="D27" s="19">
        <v>3</v>
      </c>
      <c r="E27" s="19">
        <f t="shared" si="1"/>
        <v>75</v>
      </c>
      <c r="F27" s="19">
        <v>0</v>
      </c>
      <c r="G27" s="19">
        <v>0</v>
      </c>
      <c r="H27" s="19">
        <f t="shared" si="9"/>
        <v>0</v>
      </c>
      <c r="I27" s="19">
        <v>1</v>
      </c>
      <c r="J27" s="19">
        <v>0</v>
      </c>
      <c r="K27" s="7">
        <f t="shared" si="3"/>
        <v>0</v>
      </c>
      <c r="L27" s="19">
        <v>0</v>
      </c>
      <c r="M27" s="19">
        <v>0</v>
      </c>
      <c r="N27" s="19">
        <f t="shared" si="7"/>
        <v>0</v>
      </c>
      <c r="O27" s="19">
        <v>2</v>
      </c>
      <c r="P27" s="19">
        <v>0</v>
      </c>
      <c r="Q27" s="7">
        <f t="shared" si="4"/>
        <v>0</v>
      </c>
      <c r="R27" s="19">
        <v>0</v>
      </c>
      <c r="S27" s="19">
        <v>0</v>
      </c>
      <c r="T27" s="19">
        <f t="shared" si="8"/>
        <v>0</v>
      </c>
      <c r="U27" s="48">
        <v>1</v>
      </c>
      <c r="V27" s="19">
        <v>1</v>
      </c>
      <c r="W27" s="7">
        <f t="shared" si="10"/>
        <v>100</v>
      </c>
    </row>
    <row r="28" spans="1:23" ht="12.75">
      <c r="A28" s="15">
        <v>24</v>
      </c>
      <c r="B28" s="21" t="s">
        <v>33</v>
      </c>
      <c r="C28" s="19">
        <v>4</v>
      </c>
      <c r="D28" s="19"/>
      <c r="E28" s="19">
        <f t="shared" si="1"/>
        <v>0</v>
      </c>
      <c r="F28" s="19"/>
      <c r="G28" s="19"/>
      <c r="H28" s="19">
        <f t="shared" si="9"/>
        <v>0</v>
      </c>
      <c r="I28" s="19">
        <v>1</v>
      </c>
      <c r="J28" s="19"/>
      <c r="K28" s="7">
        <f t="shared" si="3"/>
        <v>0</v>
      </c>
      <c r="L28" s="19"/>
      <c r="M28" s="19"/>
      <c r="N28" s="19">
        <f t="shared" si="7"/>
        <v>0</v>
      </c>
      <c r="O28" s="19">
        <v>2</v>
      </c>
      <c r="P28" s="19"/>
      <c r="Q28" s="7">
        <f t="shared" si="4"/>
        <v>0</v>
      </c>
      <c r="R28" s="19"/>
      <c r="S28" s="19"/>
      <c r="T28" s="19">
        <f t="shared" si="8"/>
        <v>0</v>
      </c>
      <c r="U28" s="48">
        <v>1</v>
      </c>
      <c r="V28" s="19">
        <v>1</v>
      </c>
      <c r="W28" s="7">
        <f t="shared" si="10"/>
        <v>100</v>
      </c>
    </row>
    <row r="29" spans="1:23" ht="17.25" customHeight="1">
      <c r="A29" s="15">
        <v>25</v>
      </c>
      <c r="B29" s="21" t="s">
        <v>34</v>
      </c>
      <c r="C29" s="19">
        <v>4</v>
      </c>
      <c r="D29" s="19">
        <v>3</v>
      </c>
      <c r="E29" s="19">
        <f t="shared" si="1"/>
        <v>75</v>
      </c>
      <c r="F29" s="19">
        <v>15</v>
      </c>
      <c r="G29" s="19">
        <v>1</v>
      </c>
      <c r="H29" s="19">
        <f t="shared" si="9"/>
        <v>16</v>
      </c>
      <c r="I29" s="19">
        <v>1</v>
      </c>
      <c r="J29" s="19">
        <v>0</v>
      </c>
      <c r="K29" s="7">
        <f t="shared" si="3"/>
        <v>0</v>
      </c>
      <c r="L29" s="19">
        <v>0</v>
      </c>
      <c r="M29" s="19">
        <v>0</v>
      </c>
      <c r="N29" s="19">
        <f t="shared" si="7"/>
        <v>0</v>
      </c>
      <c r="O29" s="19">
        <v>2</v>
      </c>
      <c r="P29" s="19">
        <v>0</v>
      </c>
      <c r="Q29" s="7">
        <f t="shared" si="4"/>
        <v>0</v>
      </c>
      <c r="R29" s="19">
        <v>0</v>
      </c>
      <c r="S29" s="19">
        <v>0</v>
      </c>
      <c r="T29" s="19">
        <f t="shared" si="8"/>
        <v>0</v>
      </c>
      <c r="U29" s="48">
        <v>2</v>
      </c>
      <c r="V29" s="19">
        <v>1</v>
      </c>
      <c r="W29" s="7">
        <f t="shared" si="10"/>
        <v>50</v>
      </c>
    </row>
    <row r="30" spans="1:23" ht="12.75">
      <c r="A30" s="15">
        <v>26</v>
      </c>
      <c r="B30" s="21" t="s">
        <v>35</v>
      </c>
      <c r="C30" s="19">
        <v>4</v>
      </c>
      <c r="D30" s="19">
        <v>1</v>
      </c>
      <c r="E30" s="19">
        <f t="shared" si="1"/>
        <v>25</v>
      </c>
      <c r="F30" s="19">
        <v>4</v>
      </c>
      <c r="G30" s="19">
        <v>3</v>
      </c>
      <c r="H30" s="19">
        <f t="shared" si="9"/>
        <v>7</v>
      </c>
      <c r="I30" s="19">
        <v>1</v>
      </c>
      <c r="J30" s="19">
        <v>0</v>
      </c>
      <c r="K30" s="7">
        <v>0</v>
      </c>
      <c r="L30" s="19">
        <v>0</v>
      </c>
      <c r="M30" s="19">
        <v>0</v>
      </c>
      <c r="N30" s="19">
        <f t="shared" si="7"/>
        <v>0</v>
      </c>
      <c r="O30" s="19">
        <v>2</v>
      </c>
      <c r="P30" s="19">
        <v>0</v>
      </c>
      <c r="Q30" s="7">
        <v>0</v>
      </c>
      <c r="R30" s="19">
        <v>0</v>
      </c>
      <c r="S30" s="19">
        <v>0</v>
      </c>
      <c r="T30" s="19">
        <f t="shared" si="8"/>
        <v>0</v>
      </c>
      <c r="U30" s="48">
        <v>1</v>
      </c>
      <c r="V30" s="19">
        <v>0</v>
      </c>
      <c r="W30" s="7">
        <v>0</v>
      </c>
    </row>
    <row r="31" spans="1:23" ht="12.75">
      <c r="A31" s="15">
        <v>27</v>
      </c>
      <c r="B31" s="16" t="s">
        <v>36</v>
      </c>
      <c r="C31" s="19">
        <v>4</v>
      </c>
      <c r="D31" s="19">
        <v>2</v>
      </c>
      <c r="E31" s="19">
        <f t="shared" si="1"/>
        <v>50</v>
      </c>
      <c r="F31" s="19">
        <v>24</v>
      </c>
      <c r="G31" s="19">
        <v>5</v>
      </c>
      <c r="H31" s="19">
        <f t="shared" si="9"/>
        <v>29</v>
      </c>
      <c r="I31" s="19">
        <v>1</v>
      </c>
      <c r="J31" s="19">
        <v>0</v>
      </c>
      <c r="K31" s="7">
        <f t="shared" si="3"/>
        <v>0</v>
      </c>
      <c r="L31" s="19">
        <v>0</v>
      </c>
      <c r="M31" s="19">
        <v>0</v>
      </c>
      <c r="N31" s="19">
        <f t="shared" si="7"/>
        <v>0</v>
      </c>
      <c r="O31" s="19">
        <v>2</v>
      </c>
      <c r="P31" s="19">
        <v>0</v>
      </c>
      <c r="Q31" s="7">
        <f t="shared" si="4"/>
        <v>0</v>
      </c>
      <c r="R31" s="19">
        <v>0</v>
      </c>
      <c r="S31" s="19">
        <v>0</v>
      </c>
      <c r="T31" s="19">
        <f t="shared" si="8"/>
        <v>0</v>
      </c>
      <c r="U31" s="48">
        <v>1</v>
      </c>
      <c r="V31" s="19">
        <v>1</v>
      </c>
      <c r="W31" s="7">
        <f>V31/U31*100</f>
        <v>100</v>
      </c>
    </row>
    <row r="32" spans="1:23" ht="12.75">
      <c r="A32" s="15">
        <v>28</v>
      </c>
      <c r="B32" s="16" t="s">
        <v>37</v>
      </c>
      <c r="C32" s="19">
        <v>4</v>
      </c>
      <c r="D32" s="19">
        <v>3</v>
      </c>
      <c r="E32" s="19">
        <f t="shared" si="1"/>
        <v>75</v>
      </c>
      <c r="F32" s="19">
        <v>24</v>
      </c>
      <c r="G32" s="19">
        <v>3</v>
      </c>
      <c r="H32" s="19">
        <f t="shared" si="9"/>
        <v>27</v>
      </c>
      <c r="I32" s="19">
        <v>1</v>
      </c>
      <c r="J32" s="19">
        <v>0</v>
      </c>
      <c r="K32" s="7">
        <f t="shared" si="3"/>
        <v>0</v>
      </c>
      <c r="L32" s="19">
        <v>0</v>
      </c>
      <c r="M32" s="19">
        <v>0</v>
      </c>
      <c r="N32" s="19">
        <f t="shared" si="7"/>
        <v>0</v>
      </c>
      <c r="O32" s="19">
        <v>2</v>
      </c>
      <c r="P32" s="19">
        <v>0</v>
      </c>
      <c r="Q32" s="7">
        <f t="shared" si="4"/>
        <v>0</v>
      </c>
      <c r="R32" s="19">
        <v>0</v>
      </c>
      <c r="S32" s="19">
        <v>0</v>
      </c>
      <c r="T32" s="19">
        <f t="shared" si="8"/>
        <v>0</v>
      </c>
      <c r="U32" s="48">
        <v>1</v>
      </c>
      <c r="V32" s="19">
        <v>1</v>
      </c>
      <c r="W32" s="7">
        <f>V32/U32*100</f>
        <v>100</v>
      </c>
    </row>
    <row r="33" spans="1:23" ht="25.5">
      <c r="A33" s="31">
        <v>29</v>
      </c>
      <c r="B33" s="16" t="s">
        <v>38</v>
      </c>
      <c r="C33" s="19">
        <v>4</v>
      </c>
      <c r="D33" s="19">
        <v>2</v>
      </c>
      <c r="E33" s="19">
        <f t="shared" si="1"/>
        <v>50</v>
      </c>
      <c r="F33" s="19">
        <v>34</v>
      </c>
      <c r="G33" s="19">
        <v>2</v>
      </c>
      <c r="H33" s="19">
        <f t="shared" si="9"/>
        <v>36</v>
      </c>
      <c r="I33" s="19">
        <v>1</v>
      </c>
      <c r="J33" s="19">
        <v>0</v>
      </c>
      <c r="K33" s="7">
        <f t="shared" si="3"/>
        <v>0</v>
      </c>
      <c r="L33" s="19">
        <v>0</v>
      </c>
      <c r="M33" s="19">
        <v>0</v>
      </c>
      <c r="N33" s="19">
        <f t="shared" si="7"/>
        <v>0</v>
      </c>
      <c r="O33" s="19">
        <v>2</v>
      </c>
      <c r="P33" s="19">
        <v>0</v>
      </c>
      <c r="Q33" s="7">
        <f t="shared" si="4"/>
        <v>0</v>
      </c>
      <c r="R33" s="19">
        <v>0</v>
      </c>
      <c r="S33" s="19">
        <v>0</v>
      </c>
      <c r="T33" s="19">
        <f t="shared" si="8"/>
        <v>0</v>
      </c>
      <c r="U33" s="48">
        <v>2</v>
      </c>
      <c r="V33" s="19">
        <v>1</v>
      </c>
      <c r="W33" s="7">
        <f>V33/U33*100</f>
        <v>50</v>
      </c>
    </row>
    <row r="34" spans="1:23" ht="12.75">
      <c r="A34" s="15"/>
      <c r="B34" s="27" t="s">
        <v>4</v>
      </c>
      <c r="C34" s="27">
        <f>SUM(C5:C33)</f>
        <v>116</v>
      </c>
      <c r="D34" s="27">
        <f>SUM(D5:D33)</f>
        <v>80</v>
      </c>
      <c r="E34" s="28">
        <f t="shared" si="1"/>
        <v>68.96551724137932</v>
      </c>
      <c r="F34" s="27">
        <f>SUM(F5:F33)</f>
        <v>674</v>
      </c>
      <c r="G34" s="27">
        <f>SUM(G5:G33)</f>
        <v>108</v>
      </c>
      <c r="H34" s="27">
        <f>SUM(H5:H33)</f>
        <v>782</v>
      </c>
      <c r="I34" s="27">
        <f>SUM(I5:I33)</f>
        <v>29</v>
      </c>
      <c r="J34" s="27">
        <f>SUM(J5:J33)</f>
        <v>3</v>
      </c>
      <c r="K34" s="30">
        <f t="shared" si="3"/>
        <v>10.344827586206897</v>
      </c>
      <c r="L34" s="27">
        <f>SUM(L5:L33)</f>
        <v>578</v>
      </c>
      <c r="M34" s="27">
        <f>SUM(M5:M33)</f>
        <v>373</v>
      </c>
      <c r="N34" s="27">
        <f>SUM(N5:N33)</f>
        <v>951</v>
      </c>
      <c r="O34" s="27">
        <f>SUM(O5:O33)</f>
        <v>60</v>
      </c>
      <c r="P34" s="27">
        <f>SUM(P5:P33)</f>
        <v>10</v>
      </c>
      <c r="Q34" s="30">
        <f t="shared" si="4"/>
        <v>16.666666666666664</v>
      </c>
      <c r="R34" s="27">
        <f>SUM(R5:R33)</f>
        <v>108</v>
      </c>
      <c r="S34" s="27">
        <f>SUM(S5:S33)</f>
        <v>38</v>
      </c>
      <c r="T34" s="27">
        <f>SUM(T5:T33)</f>
        <v>146</v>
      </c>
      <c r="U34" s="49">
        <f>SUM(U5:U33)</f>
        <v>33</v>
      </c>
      <c r="V34" s="27">
        <f>SUM(V5:V33)</f>
        <v>19</v>
      </c>
      <c r="W34" s="30">
        <f>V34/U34*100</f>
        <v>57.57575757575758</v>
      </c>
    </row>
  </sheetData>
  <sheetProtection/>
  <mergeCells count="11">
    <mergeCell ref="B1:R1"/>
    <mergeCell ref="C2:H2"/>
    <mergeCell ref="I2:N2"/>
    <mergeCell ref="C3:E3"/>
    <mergeCell ref="I3:K3"/>
    <mergeCell ref="O2:T2"/>
    <mergeCell ref="O3:Q3"/>
    <mergeCell ref="U2:W2"/>
    <mergeCell ref="U3:W3"/>
    <mergeCell ref="A2:A4"/>
    <mergeCell ref="B2:B4"/>
  </mergeCells>
  <conditionalFormatting sqref="E4:E34">
    <cfRule type="cellIs" priority="4" dxfId="0" operator="lessThan" stopIfTrue="1">
      <formula>75</formula>
    </cfRule>
  </conditionalFormatting>
  <conditionalFormatting sqref="K5:K34">
    <cfRule type="cellIs" priority="3" dxfId="0" operator="lessThan" stopIfTrue="1">
      <formula>75</formula>
    </cfRule>
  </conditionalFormatting>
  <conditionalFormatting sqref="Q4:Q34">
    <cfRule type="cellIs" priority="2" dxfId="0" operator="lessThan" stopIfTrue="1">
      <formula>75</formula>
    </cfRule>
  </conditionalFormatting>
  <conditionalFormatting sqref="W4:W34">
    <cfRule type="cellIs" priority="1" dxfId="0" operator="lessThan" stopIfTrue="1">
      <formula>75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2015-02-25T10:57:22Z</cp:lastPrinted>
  <dcterms:created xsi:type="dcterms:W3CDTF">1996-10-14T23:33:28Z</dcterms:created>
  <dcterms:modified xsi:type="dcterms:W3CDTF">2015-02-27T06:20:15Z</dcterms:modified>
  <cp:category/>
  <cp:version/>
  <cp:contentType/>
  <cp:contentStatus/>
</cp:coreProperties>
</file>